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landisk-c52572\事業\2023(R5)\Ⅰ_技術・製品開発等支援事業\（1）R5fy_ものづくり創出支援事業\02_公募_起案・HP・メルマガ・報道依頼\03_【HP用】ローマ字表記\"/>
    </mc:Choice>
  </mc:AlternateContent>
  <xr:revisionPtr revIDLastSave="0" documentId="8_{3458DB8E-9482-4FA0-B317-DCCEAFF8FD30}" xr6:coauthVersionLast="47" xr6:coauthVersionMax="47" xr10:uidLastSave="{00000000-0000-0000-0000-000000000000}"/>
  <bookViews>
    <workbookView xWindow="0" yWindow="240" windowWidth="14640" windowHeight="15075" xr2:uid="{00000000-000D-0000-FFFF-FFFF00000000}"/>
  </bookViews>
  <sheets>
    <sheet name="予算書" sheetId="5" r:id="rId1"/>
    <sheet name="事業区分・補助率・上限額データ" sheetId="7" r:id="rId2"/>
  </sheets>
  <externalReferences>
    <externalReference r:id="rId3"/>
  </externalReferences>
  <definedNames>
    <definedName name="_xlnm.Print_Area" localSheetId="0">予算書!$A$1:$G$29</definedName>
    <definedName name="事業一覧">'[1]データシート(触らないでください)'!$H$2:$H$9</definedName>
    <definedName name="費目">OFFSET('[1]データシート(触らないでください)'!$C$2,0,0,COUNT('[1]データシート(触らないでください)'!$D$2:$D$21),1)</definedName>
    <definedName name="費目一覧">'[1]データシート(触らないでください)'!$H$12:$O$31</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5" l="1"/>
  <c r="C25" i="5"/>
  <c r="C29" i="5"/>
  <c r="E18" i="7"/>
  <c r="E25" i="7"/>
  <c r="E24" i="7"/>
  <c r="E23" i="7"/>
  <c r="E22" i="7"/>
  <c r="E21" i="7"/>
  <c r="E20" i="7"/>
  <c r="E19" i="7"/>
  <c r="E17" i="7"/>
  <c r="E16" i="7"/>
  <c r="E15" i="7"/>
  <c r="E14" i="7"/>
  <c r="E13" i="7"/>
  <c r="E12" i="7"/>
  <c r="E11" i="7"/>
  <c r="E10" i="7"/>
  <c r="E9" i="7"/>
  <c r="E8" i="7"/>
  <c r="E7" i="7"/>
  <c r="E6" i="7"/>
  <c r="E6" i="5"/>
  <c r="C6" i="5"/>
  <c r="D20" i="5"/>
  <c r="C20" i="5"/>
  <c r="E2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室蘭テクノセンター ０８</author>
  </authors>
  <commentList>
    <comment ref="K5" authorId="0" shapeId="0" xr:uid="{F7B7114F-6DBF-401C-948E-74A470B38B6B}">
      <text>
        <r>
          <rPr>
            <b/>
            <sz val="12"/>
            <color indexed="81"/>
            <rFont val="Meiryo UI"/>
            <family val="3"/>
            <charset val="128"/>
          </rPr>
          <t>プルダウンメニューから申請予定の事業を選択してください。</t>
        </r>
      </text>
    </comment>
  </commentList>
</comments>
</file>

<file path=xl/sharedStrings.xml><?xml version="1.0" encoding="utf-8"?>
<sst xmlns="http://schemas.openxmlformats.org/spreadsheetml/2006/main" count="129" uniqueCount="80">
  <si>
    <t>事業補助金</t>
    <rPh sb="0" eb="2">
      <t>ジギョウ</t>
    </rPh>
    <rPh sb="2" eb="5">
      <t>ホジョキン</t>
    </rPh>
    <phoneticPr fontId="2"/>
  </si>
  <si>
    <t>自己負担金</t>
    <rPh sb="0" eb="2">
      <t>ジコ</t>
    </rPh>
    <rPh sb="2" eb="5">
      <t>フタンキン</t>
    </rPh>
    <phoneticPr fontId="2"/>
  </si>
  <si>
    <t>積算基礎</t>
    <rPh sb="0" eb="2">
      <t>セキサン</t>
    </rPh>
    <rPh sb="2" eb="4">
      <t>キソ</t>
    </rPh>
    <phoneticPr fontId="2"/>
  </si>
  <si>
    <t>補助事業に
要する経費</t>
    <rPh sb="0" eb="2">
      <t>ホジョ</t>
    </rPh>
    <rPh sb="2" eb="4">
      <t>ジギョウ</t>
    </rPh>
    <rPh sb="6" eb="7">
      <t>ヨウ</t>
    </rPh>
    <rPh sb="9" eb="11">
      <t>ケイヒ</t>
    </rPh>
    <phoneticPr fontId="2"/>
  </si>
  <si>
    <t>補助率</t>
    <rPh sb="0" eb="3">
      <t>ホジョリツ</t>
    </rPh>
    <phoneticPr fontId="2"/>
  </si>
  <si>
    <t>〇支出</t>
    <rPh sb="1" eb="2">
      <t>シ</t>
    </rPh>
    <rPh sb="2" eb="3">
      <t>デ</t>
    </rPh>
    <phoneticPr fontId="2"/>
  </si>
  <si>
    <t>〇収入</t>
    <rPh sb="1" eb="2">
      <t>オサム</t>
    </rPh>
    <rPh sb="2" eb="3">
      <t>ニュウ</t>
    </rPh>
    <phoneticPr fontId="2"/>
  </si>
  <si>
    <t>補助事業名</t>
  </si>
  <si>
    <t>事業区分</t>
  </si>
  <si>
    <t>1.開発の芽育成支援事業</t>
  </si>
  <si>
    <t>2.製品・技術事業化支援事業</t>
  </si>
  <si>
    <t>3.食品開発支援事業</t>
  </si>
  <si>
    <t>4.市場開拓支援事業</t>
  </si>
  <si>
    <t>⑴ マーケティング調査、デザイン開発</t>
  </si>
  <si>
    <t>⑵ 展示会出展、商談会派遣</t>
  </si>
  <si>
    <t>⑶ ホームページ・パンフレット制作</t>
  </si>
  <si>
    <t>6.人材育成支援事業</t>
  </si>
  <si>
    <t>⑴ 人材教育・研修</t>
  </si>
  <si>
    <t>⑵ 資格取得</t>
  </si>
  <si>
    <t>⑶ 標準化支援</t>
  </si>
  <si>
    <t>7.創業支援事業</t>
  </si>
  <si>
    <t>補助上限額</t>
    <rPh sb="0" eb="2">
      <t>ホジョ</t>
    </rPh>
    <rPh sb="2" eb="5">
      <t>ジョウゲンガク</t>
    </rPh>
    <phoneticPr fontId="2"/>
  </si>
  <si>
    <t>初年度</t>
    <rPh sb="0" eb="3">
      <t>ショネンド</t>
    </rPh>
    <phoneticPr fontId="2"/>
  </si>
  <si>
    <t>初年度・室工大加算</t>
    <rPh sb="0" eb="3">
      <t>ショネンド</t>
    </rPh>
    <rPh sb="4" eb="5">
      <t>ムロ</t>
    </rPh>
    <rPh sb="5" eb="7">
      <t>コウダイ</t>
    </rPh>
    <rPh sb="7" eb="9">
      <t>カサン</t>
    </rPh>
    <phoneticPr fontId="2"/>
  </si>
  <si>
    <t>2年目</t>
    <rPh sb="1" eb="3">
      <t>ネンメ</t>
    </rPh>
    <phoneticPr fontId="2"/>
  </si>
  <si>
    <t>2年目・室工大加算</t>
    <rPh sb="1" eb="3">
      <t>ネンメ</t>
    </rPh>
    <rPh sb="4" eb="5">
      <t>ムロ</t>
    </rPh>
    <rPh sb="5" eb="7">
      <t>コウダイ</t>
    </rPh>
    <rPh sb="7" eb="9">
      <t>カサン</t>
    </rPh>
    <phoneticPr fontId="2"/>
  </si>
  <si>
    <t>室工大加算</t>
    <rPh sb="0" eb="1">
      <t>ムロ</t>
    </rPh>
    <rPh sb="1" eb="3">
      <t>コウダイ</t>
    </rPh>
    <rPh sb="3" eb="5">
      <t>カサン</t>
    </rPh>
    <phoneticPr fontId="2"/>
  </si>
  <si>
    <t>海外</t>
    <rPh sb="0" eb="2">
      <t>カイガイ</t>
    </rPh>
    <phoneticPr fontId="2"/>
  </si>
  <si>
    <t>外国語あり</t>
    <rPh sb="0" eb="3">
      <t>ガイコクゴ</t>
    </rPh>
    <phoneticPr fontId="2"/>
  </si>
  <si>
    <t>摘要</t>
    <rPh sb="0" eb="2">
      <t>テキヨウ</t>
    </rPh>
    <phoneticPr fontId="2"/>
  </si>
  <si>
    <t>月額上限5万</t>
    <rPh sb="0" eb="2">
      <t>ゲツガク</t>
    </rPh>
    <rPh sb="2" eb="4">
      <t>ジョウゲン</t>
    </rPh>
    <rPh sb="5" eb="6">
      <t>マン</t>
    </rPh>
    <phoneticPr fontId="2"/>
  </si>
  <si>
    <t>表示用</t>
    <rPh sb="0" eb="3">
      <t>ヒョウジヨウ</t>
    </rPh>
    <phoneticPr fontId="2"/>
  </si>
  <si>
    <t>○事業区分等</t>
    <rPh sb="1" eb="3">
      <t>ジギョウ</t>
    </rPh>
    <rPh sb="3" eb="5">
      <t>クブン</t>
    </rPh>
    <rPh sb="5" eb="6">
      <t>トウ</t>
    </rPh>
    <phoneticPr fontId="2"/>
  </si>
  <si>
    <t>事業区分</t>
    <rPh sb="0" eb="2">
      <t>ジギョウ</t>
    </rPh>
    <rPh sb="2" eb="4">
      <t>クブン</t>
    </rPh>
    <phoneticPr fontId="2"/>
  </si>
  <si>
    <t>補助上限額</t>
    <rPh sb="0" eb="2">
      <t>ホジョ</t>
    </rPh>
    <rPh sb="2" eb="4">
      <t>ジョウゲン</t>
    </rPh>
    <rPh sb="4" eb="5">
      <t>ガク</t>
    </rPh>
    <phoneticPr fontId="2"/>
  </si>
  <si>
    <t>円</t>
    <rPh sb="0" eb="1">
      <t>エン</t>
    </rPh>
    <phoneticPr fontId="2"/>
  </si>
  <si>
    <t>補助事業に
要する経費
(A)</t>
    <rPh sb="0" eb="2">
      <t>ホジョ</t>
    </rPh>
    <rPh sb="2" eb="4">
      <t>ジギョウ</t>
    </rPh>
    <rPh sb="6" eb="7">
      <t>ヨウ</t>
    </rPh>
    <rPh sb="9" eb="11">
      <t>ケイヒ</t>
    </rPh>
    <phoneticPr fontId="2"/>
  </si>
  <si>
    <t>補助対象経費
(B)</t>
    <rPh sb="0" eb="2">
      <t>ホジョ</t>
    </rPh>
    <rPh sb="2" eb="4">
      <t>タイショウ</t>
    </rPh>
    <rPh sb="4" eb="6">
      <t>ケイヒ</t>
    </rPh>
    <phoneticPr fontId="2"/>
  </si>
  <si>
    <t>補助金交付
申請額
(B×補助率）</t>
    <rPh sb="0" eb="3">
      <t>ホジョキン</t>
    </rPh>
    <rPh sb="3" eb="5">
      <t>コウフ</t>
    </rPh>
    <rPh sb="6" eb="8">
      <t>シンセイ</t>
    </rPh>
    <rPh sb="8" eb="9">
      <t>ガク</t>
    </rPh>
    <rPh sb="13" eb="16">
      <t>ホジョリツ</t>
    </rPh>
    <phoneticPr fontId="2"/>
  </si>
  <si>
    <t>（単位：円）</t>
    <rPh sb="1" eb="3">
      <t>タンイ</t>
    </rPh>
    <rPh sb="4" eb="5">
      <t>エン</t>
    </rPh>
    <phoneticPr fontId="2"/>
  </si>
  <si>
    <t>ものづくり創出支援事業予算書</t>
    <rPh sb="5" eb="7">
      <t>ソウシュツ</t>
    </rPh>
    <rPh sb="7" eb="9">
      <t>シエン</t>
    </rPh>
    <rPh sb="9" eb="11">
      <t>ジギョウ</t>
    </rPh>
    <rPh sb="11" eb="14">
      <t>ヨサンショ</t>
    </rPh>
    <phoneticPr fontId="2"/>
  </si>
  <si>
    <t>様式第３号</t>
    <rPh sb="0" eb="2">
      <t>ヨウシキ</t>
    </rPh>
    <rPh sb="2" eb="3">
      <t>ダイ</t>
    </rPh>
    <rPh sb="4" eb="5">
      <t>ゴウ</t>
    </rPh>
    <phoneticPr fontId="2"/>
  </si>
  <si>
    <t>※「補助金交付申請額」は、事業区分に応じた補助率を乗じた額とし、千円未満切捨てとする。</t>
    <rPh sb="13" eb="15">
      <t>ジギョウ</t>
    </rPh>
    <rPh sb="15" eb="17">
      <t>クブン</t>
    </rPh>
    <rPh sb="18" eb="19">
      <t>オウ</t>
    </rPh>
    <rPh sb="32" eb="34">
      <t>センエン</t>
    </rPh>
    <rPh sb="34" eb="36">
      <t>ミマン</t>
    </rPh>
    <phoneticPr fontId="2"/>
  </si>
  <si>
    <t>合計</t>
    <rPh sb="0" eb="2">
      <t>ゴウケイ</t>
    </rPh>
    <phoneticPr fontId="2"/>
  </si>
  <si>
    <t>ものづくり創出支援事業補助金</t>
    <rPh sb="5" eb="7">
      <t>ソウシュツ</t>
    </rPh>
    <rPh sb="7" eb="9">
      <t>シエン</t>
    </rPh>
    <rPh sb="9" eb="11">
      <t>ジギョウ</t>
    </rPh>
    <rPh sb="11" eb="14">
      <t>ホジョキン</t>
    </rPh>
    <phoneticPr fontId="2"/>
  </si>
  <si>
    <t>科目</t>
    <rPh sb="0" eb="1">
      <t>カ</t>
    </rPh>
    <rPh sb="1" eb="2">
      <t>メ</t>
    </rPh>
    <phoneticPr fontId="2"/>
  </si>
  <si>
    <t>摘要</t>
    <rPh sb="0" eb="1">
      <t>テキ</t>
    </rPh>
    <rPh sb="1" eb="2">
      <t>ヨウ</t>
    </rPh>
    <phoneticPr fontId="2"/>
  </si>
  <si>
    <t>1.開発の芽育成支援事業 （初年度・室工大加算）</t>
  </si>
  <si>
    <t>消耗品費</t>
    <rPh sb="0" eb="3">
      <t>ショウモウヒン</t>
    </rPh>
    <rPh sb="3" eb="4">
      <t>ヒ</t>
    </rPh>
    <phoneticPr fontId="2"/>
  </si>
  <si>
    <t>外注加工費</t>
    <rPh sb="0" eb="2">
      <t>ガイチュウ</t>
    </rPh>
    <rPh sb="2" eb="5">
      <t>カコウヒ</t>
    </rPh>
    <phoneticPr fontId="2"/>
  </si>
  <si>
    <t>労務費</t>
    <rPh sb="0" eb="3">
      <t>ロウムヒ</t>
    </rPh>
    <phoneticPr fontId="2"/>
  </si>
  <si>
    <t>共同研究費</t>
    <rPh sb="0" eb="2">
      <t>キョウドウ</t>
    </rPh>
    <rPh sb="2" eb="4">
      <t>ケンキュウ</t>
    </rPh>
    <rPh sb="4" eb="5">
      <t>ヒ</t>
    </rPh>
    <phoneticPr fontId="2"/>
  </si>
  <si>
    <t>品目</t>
    <rPh sb="0" eb="2">
      <t>ヒンモク</t>
    </rPh>
    <phoneticPr fontId="2"/>
  </si>
  <si>
    <t>委託料</t>
    <rPh sb="0" eb="2">
      <t>イタク</t>
    </rPh>
    <rPh sb="2" eb="3">
      <t>リョウ</t>
    </rPh>
    <phoneticPr fontId="2"/>
  </si>
  <si>
    <t>印刷費</t>
    <rPh sb="0" eb="2">
      <t>インサツ</t>
    </rPh>
    <rPh sb="2" eb="3">
      <t>ヒ</t>
    </rPh>
    <phoneticPr fontId="2"/>
  </si>
  <si>
    <t>機械装置費</t>
    <rPh sb="0" eb="2">
      <t>キカイ</t>
    </rPh>
    <rPh sb="2" eb="4">
      <t>ソウチ</t>
    </rPh>
    <rPh sb="4" eb="5">
      <t>ヒ</t>
    </rPh>
    <phoneticPr fontId="2"/>
  </si>
  <si>
    <t>原材料費</t>
    <rPh sb="0" eb="3">
      <t>ゲンザイリョウ</t>
    </rPh>
    <rPh sb="3" eb="4">
      <t>ヒ</t>
    </rPh>
    <phoneticPr fontId="2"/>
  </si>
  <si>
    <t>検定料</t>
    <rPh sb="0" eb="2">
      <t>ケンテイ</t>
    </rPh>
    <rPh sb="2" eb="3">
      <t>リョウ</t>
    </rPh>
    <phoneticPr fontId="2"/>
  </si>
  <si>
    <t>光熱水費</t>
    <rPh sb="0" eb="4">
      <t>コウネツスイヒ</t>
    </rPh>
    <phoneticPr fontId="2"/>
  </si>
  <si>
    <t>出展料</t>
    <rPh sb="0" eb="3">
      <t>シュッテンリョウ</t>
    </rPh>
    <phoneticPr fontId="2"/>
  </si>
  <si>
    <t>消耗品費</t>
    <rPh sb="0" eb="2">
      <t>ショウモウ</t>
    </rPh>
    <rPh sb="2" eb="3">
      <t>ヒン</t>
    </rPh>
    <rPh sb="3" eb="4">
      <t>ヒ</t>
    </rPh>
    <phoneticPr fontId="2"/>
  </si>
  <si>
    <t>使用料</t>
    <rPh sb="0" eb="3">
      <t>シヨウリョウ</t>
    </rPh>
    <phoneticPr fontId="2"/>
  </si>
  <si>
    <t>その他</t>
    <rPh sb="2" eb="3">
      <t>タ</t>
    </rPh>
    <phoneticPr fontId="2"/>
  </si>
  <si>
    <t>賃借料</t>
    <rPh sb="0" eb="2">
      <t>チンシャク</t>
    </rPh>
    <rPh sb="2" eb="3">
      <t>リョウ</t>
    </rPh>
    <phoneticPr fontId="2"/>
  </si>
  <si>
    <t>通信運搬費</t>
    <rPh sb="0" eb="2">
      <t>ツウシン</t>
    </rPh>
    <rPh sb="2" eb="4">
      <t>ウンパン</t>
    </rPh>
    <rPh sb="4" eb="5">
      <t>ヒ</t>
    </rPh>
    <phoneticPr fontId="2"/>
  </si>
  <si>
    <t>手数料</t>
    <rPh sb="0" eb="3">
      <t>テスウリョウ</t>
    </rPh>
    <phoneticPr fontId="2"/>
  </si>
  <si>
    <t>展示工事費</t>
    <rPh sb="0" eb="2">
      <t>テンジ</t>
    </rPh>
    <rPh sb="2" eb="5">
      <t>コウジヒ</t>
    </rPh>
    <phoneticPr fontId="2"/>
  </si>
  <si>
    <t>負担金</t>
    <rPh sb="0" eb="3">
      <t>フタンキン</t>
    </rPh>
    <phoneticPr fontId="2"/>
  </si>
  <si>
    <t>報償費</t>
    <rPh sb="0" eb="3">
      <t>ホウショウヒ</t>
    </rPh>
    <phoneticPr fontId="2"/>
  </si>
  <si>
    <t>輸送費</t>
    <rPh sb="0" eb="2">
      <t>ユソウ</t>
    </rPh>
    <rPh sb="2" eb="3">
      <t>ヒ</t>
    </rPh>
    <phoneticPr fontId="2"/>
  </si>
  <si>
    <t>旅費交通費</t>
    <rPh sb="0" eb="2">
      <t>リョヒ</t>
    </rPh>
    <rPh sb="2" eb="5">
      <t>コウツウヒ</t>
    </rPh>
    <phoneticPr fontId="2"/>
  </si>
  <si>
    <t>5.デジタル化促進事業</t>
    <rPh sb="6" eb="7">
      <t>カ</t>
    </rPh>
    <phoneticPr fontId="2"/>
  </si>
  <si>
    <r>
      <rPr>
        <sz val="10.5"/>
        <rFont val="ＭＳ 明朝"/>
        <family val="1"/>
        <charset val="128"/>
      </rPr>
      <t>⑴</t>
    </r>
    <r>
      <rPr>
        <sz val="10.5"/>
        <rFont val="HG丸ｺﾞｼｯｸM-PRO"/>
        <family val="3"/>
        <charset val="128"/>
      </rPr>
      <t xml:space="preserve"> デジタル化診断</t>
    </r>
    <rPh sb="6" eb="7">
      <t>カ</t>
    </rPh>
    <rPh sb="7" eb="9">
      <t>シンダン</t>
    </rPh>
    <phoneticPr fontId="2"/>
  </si>
  <si>
    <r>
      <rPr>
        <sz val="10.5"/>
        <rFont val="ＭＳ 明朝"/>
        <family val="1"/>
        <charset val="128"/>
      </rPr>
      <t>⑵</t>
    </r>
    <r>
      <rPr>
        <sz val="10.5"/>
        <rFont val="HG丸ｺﾞｼｯｸM-PRO"/>
        <family val="3"/>
        <charset val="128"/>
      </rPr>
      <t xml:space="preserve"> デジタルツール導入</t>
    </r>
    <rPh sb="9" eb="11">
      <t>ドウニュウ</t>
    </rPh>
    <phoneticPr fontId="2"/>
  </si>
  <si>
    <r>
      <rPr>
        <sz val="10.5"/>
        <rFont val="ＭＳ 明朝"/>
        <family val="1"/>
        <charset val="128"/>
      </rPr>
      <t>⑶</t>
    </r>
    <r>
      <rPr>
        <sz val="10.5"/>
        <rFont val="HG丸ｺﾞｼｯｸM-PRO"/>
        <family val="1"/>
        <charset val="128"/>
      </rPr>
      <t xml:space="preserve"> デジタルツール・システム開発</t>
    </r>
    <rPh sb="14" eb="16">
      <t>カイハツ</t>
    </rPh>
    <phoneticPr fontId="2"/>
  </si>
  <si>
    <t>5.デジタル化促進支援事業</t>
    <rPh sb="6" eb="7">
      <t>カ</t>
    </rPh>
    <rPh sb="9" eb="11">
      <t>シエン</t>
    </rPh>
    <phoneticPr fontId="2"/>
  </si>
  <si>
    <t>5.デジタル化促進支援事業 ⑵ デジタルツール導入</t>
  </si>
  <si>
    <t>コンサルタント費</t>
    <rPh sb="7" eb="8">
      <t>ヒ</t>
    </rPh>
    <phoneticPr fontId="2"/>
  </si>
  <si>
    <t>クラウド使用料</t>
    <rPh sb="4" eb="7">
      <t>シヨウリョウ</t>
    </rPh>
    <phoneticPr fontId="2"/>
  </si>
  <si>
    <t>ソフトウエア導入費</t>
    <rPh sb="6" eb="9">
      <t>ドウニュウヒ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</si>
</sst>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 &quot;#,##0"/>
    <numFmt numFmtId="179" formatCode="0_ "/>
    <numFmt numFmtId="180" formatCode="?/1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2"/>
      <color indexed="81"/>
      <name val="Meiryo UI"/>
      <family val="3"/>
      <charset val="128"/>
    </font>
    <font>
      <sz val="10.5"/>
      <name val="HG丸ｺﾞｼｯｸM-PRO"/>
      <family val="3"/>
      <charset val="128"/>
    </font>
    <font>
      <sz val="10.5"/>
      <color rgb="FF000000"/>
      <name val="HG丸ｺﾞｼｯｸM-PRO"/>
      <family val="3"/>
      <charset val="128"/>
    </font>
    <font>
      <sz val="11"/>
      <name val="HG丸ｺﾞｼｯｸM-PRO"/>
      <family val="3"/>
      <charset val="128"/>
    </font>
    <font>
      <sz val="10.5"/>
      <name val="HG丸ｺﾞｼｯｸM-PRO"/>
      <family val="1"/>
      <charset val="128"/>
    </font>
    <font>
      <sz val="10.5"/>
      <name val="ＭＳ 明朝"/>
      <family val="1"/>
      <charset val="128"/>
    </font>
    <font>
      <sz val="9"/>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tint="-0.249977111117893"/>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7">
    <xf numFmtId="0" fontId="0" fillId="0" borderId="0" xfId="0"/>
    <xf numFmtId="0" fontId="4" fillId="0" borderId="0" xfId="0" applyFont="1" applyAlignment="1">
      <alignment vertical="center"/>
    </xf>
    <xf numFmtId="0" fontId="4" fillId="0" borderId="0" xfId="0" applyFont="1" applyAlignment="1">
      <alignment horizontal="right" vertical="center"/>
    </xf>
    <xf numFmtId="38" fontId="4" fillId="0" borderId="0" xfId="1" applyFont="1" applyAlignment="1">
      <alignment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distributed" vertical="center" indent="1"/>
    </xf>
    <xf numFmtId="176" fontId="4" fillId="0" borderId="2" xfId="0" applyNumberFormat="1" applyFont="1" applyBorder="1" applyAlignment="1">
      <alignment horizontal="right" vertical="center"/>
    </xf>
    <xf numFmtId="38" fontId="4" fillId="0" borderId="2" xfId="1" applyFont="1" applyBorder="1" applyAlignment="1">
      <alignment horizontal="center" vertical="center"/>
    </xf>
    <xf numFmtId="38" fontId="4" fillId="0" borderId="1" xfId="1" applyFont="1" applyBorder="1" applyAlignment="1">
      <alignment horizontal="right" vertical="center"/>
    </xf>
    <xf numFmtId="176" fontId="4" fillId="0" borderId="2" xfId="1" applyNumberFormat="1" applyFont="1" applyBorder="1" applyAlignment="1">
      <alignment horizontal="right" vertical="center"/>
    </xf>
    <xf numFmtId="38" fontId="4" fillId="0" borderId="2" xfId="1" applyFont="1" applyBorder="1" applyAlignment="1">
      <alignment vertical="center"/>
    </xf>
    <xf numFmtId="0" fontId="0" fillId="0" borderId="2" xfId="0" applyBorder="1"/>
    <xf numFmtId="0" fontId="0" fillId="0" borderId="3" xfId="0" applyBorder="1"/>
    <xf numFmtId="0" fontId="4" fillId="0" borderId="2" xfId="0" applyFont="1" applyBorder="1" applyAlignment="1">
      <alignment horizontal="center" vertical="center" wrapText="1"/>
    </xf>
    <xf numFmtId="12" fontId="4" fillId="0" borderId="5" xfId="0" applyNumberFormat="1" applyFont="1" applyBorder="1" applyAlignment="1">
      <alignment horizontal="center" vertical="center"/>
    </xf>
    <xf numFmtId="178" fontId="4" fillId="0" borderId="5" xfId="0" applyNumberFormat="1" applyFont="1" applyBorder="1" applyAlignment="1">
      <alignment horizontal="center" vertical="center"/>
    </xf>
    <xf numFmtId="38" fontId="4" fillId="0" borderId="2" xfId="1" applyFont="1" applyBorder="1" applyAlignment="1">
      <alignment horizontal="center" vertical="center" wrapText="1"/>
    </xf>
    <xf numFmtId="179" fontId="4" fillId="0" borderId="0" xfId="0" applyNumberFormat="1" applyFont="1" applyAlignment="1">
      <alignment vertical="center"/>
    </xf>
    <xf numFmtId="0" fontId="4" fillId="0" borderId="6" xfId="0" applyFont="1" applyBorder="1" applyAlignment="1">
      <alignment vertical="center"/>
    </xf>
    <xf numFmtId="0" fontId="0" fillId="0" borderId="0" xfId="0" applyAlignment="1">
      <alignment vertical="center"/>
    </xf>
    <xf numFmtId="176" fontId="4" fillId="4" borderId="2" xfId="1" applyNumberFormat="1" applyFont="1" applyFill="1" applyBorder="1" applyAlignment="1">
      <alignment horizontal="right" vertical="center"/>
    </xf>
    <xf numFmtId="12" fontId="4" fillId="4" borderId="5" xfId="0" applyNumberFormat="1" applyFont="1" applyFill="1" applyBorder="1" applyAlignment="1">
      <alignment horizontal="center" vertical="center"/>
    </xf>
    <xf numFmtId="178" fontId="4" fillId="4" borderId="5" xfId="0" applyNumberFormat="1" applyFont="1" applyFill="1" applyBorder="1" applyAlignment="1">
      <alignment horizontal="center" vertical="center"/>
    </xf>
    <xf numFmtId="176" fontId="4" fillId="4" borderId="2" xfId="0" applyNumberFormat="1" applyFont="1" applyFill="1" applyBorder="1" applyAlignment="1">
      <alignment horizontal="right" vertical="center"/>
    </xf>
    <xf numFmtId="0" fontId="4" fillId="3" borderId="2" xfId="0" applyFont="1" applyFill="1" applyBorder="1" applyAlignment="1">
      <alignment horizontal="distributed" vertical="center" indent="1"/>
    </xf>
    <xf numFmtId="176" fontId="4" fillId="3" borderId="2" xfId="1" applyNumberFormat="1" applyFont="1" applyFill="1" applyBorder="1" applyAlignment="1">
      <alignment horizontal="right" vertical="center"/>
    </xf>
    <xf numFmtId="38" fontId="4" fillId="3" borderId="2" xfId="1" applyFont="1" applyFill="1" applyBorder="1" applyAlignment="1">
      <alignment vertical="center"/>
    </xf>
    <xf numFmtId="176" fontId="4" fillId="3" borderId="2" xfId="0" applyNumberFormat="1" applyFont="1" applyFill="1" applyBorder="1" applyAlignment="1">
      <alignment horizontal="right"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180" fontId="6" fillId="0" borderId="2" xfId="0" quotePrefix="1" applyNumberFormat="1" applyFont="1" applyBorder="1" applyAlignment="1">
      <alignment horizontal="center" vertical="center" wrapText="1"/>
    </xf>
    <xf numFmtId="177" fontId="6" fillId="0" borderId="2" xfId="0" applyNumberFormat="1" applyFont="1" applyBorder="1" applyAlignment="1">
      <alignment vertical="center" wrapText="1"/>
    </xf>
    <xf numFmtId="12"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9" fillId="0" borderId="2" xfId="0" applyFont="1" applyBorder="1" applyAlignment="1">
      <alignment horizontal="left" vertical="center" wrapText="1"/>
    </xf>
    <xf numFmtId="0" fontId="8" fillId="0" borderId="2" xfId="0" applyFont="1" applyBorder="1" applyAlignment="1">
      <alignment vertical="center"/>
    </xf>
    <xf numFmtId="0" fontId="8" fillId="0" borderId="0" xfId="0" applyFont="1" applyAlignment="1">
      <alignment vertical="center"/>
    </xf>
    <xf numFmtId="38" fontId="11" fillId="0" borderId="2" xfId="1" applyFont="1" applyFill="1" applyBorder="1" applyAlignment="1">
      <alignment vertical="center" wrapText="1"/>
    </xf>
    <xf numFmtId="38" fontId="11" fillId="0" borderId="2" xfId="1" applyFont="1" applyBorder="1" applyAlignment="1">
      <alignment horizontal="left" vertical="center" wrapText="1"/>
    </xf>
    <xf numFmtId="38" fontId="11" fillId="0" borderId="2" xfId="1" applyFont="1" applyBorder="1" applyAlignment="1">
      <alignment vertical="center" wrapText="1"/>
    </xf>
    <xf numFmtId="38" fontId="12" fillId="0" borderId="2" xfId="1" applyFont="1" applyFill="1" applyBorder="1" applyAlignment="1">
      <alignment vertical="center" wrapText="1"/>
    </xf>
    <xf numFmtId="0" fontId="8" fillId="0" borderId="2" xfId="0" applyFont="1" applyBorder="1"/>
    <xf numFmtId="0" fontId="4" fillId="0" borderId="2" xfId="0" applyFont="1" applyBorder="1" applyAlignment="1">
      <alignment vertical="center" wrapText="1"/>
    </xf>
    <xf numFmtId="0" fontId="3" fillId="0" borderId="0" xfId="0" applyFont="1" applyAlignment="1">
      <alignment horizontal="center" vertical="center" wrapText="1"/>
    </xf>
    <xf numFmtId="38" fontId="4" fillId="0" borderId="2" xfId="1" applyFont="1" applyBorder="1" applyAlignment="1">
      <alignment horizontal="center" vertical="center"/>
    </xf>
    <xf numFmtId="38" fontId="4" fillId="0" borderId="2" xfId="1" applyFont="1" applyBorder="1" applyAlignment="1">
      <alignment vertical="center"/>
    </xf>
    <xf numFmtId="0" fontId="4" fillId="0" borderId="5" xfId="0" applyFont="1" applyBorder="1" applyAlignment="1">
      <alignment horizontal="left" vertical="center" indent="1"/>
    </xf>
    <xf numFmtId="0" fontId="4" fillId="0" borderId="7" xfId="0" applyFont="1" applyBorder="1" applyAlignment="1">
      <alignment horizontal="left" vertical="center" indent="1"/>
    </xf>
    <xf numFmtId="0" fontId="4" fillId="0" borderId="6" xfId="0" applyFont="1" applyBorder="1" applyAlignment="1">
      <alignment horizontal="left" vertical="center" indent="1"/>
    </xf>
    <xf numFmtId="0" fontId="4" fillId="3" borderId="5" xfId="0" applyFont="1" applyFill="1" applyBorder="1" applyAlignment="1">
      <alignment horizontal="left" vertical="center" indent="1"/>
    </xf>
    <xf numFmtId="0" fontId="4" fillId="3" borderId="7" xfId="0" applyFont="1" applyFill="1" applyBorder="1" applyAlignment="1">
      <alignment horizontal="left" vertical="center" indent="1"/>
    </xf>
    <xf numFmtId="0" fontId="4" fillId="3" borderId="6" xfId="0" applyFont="1" applyFill="1" applyBorder="1" applyAlignment="1">
      <alignment horizontal="left" vertical="center" indent="1"/>
    </xf>
    <xf numFmtId="38" fontId="4" fillId="0" borderId="2" xfId="1" applyFont="1" applyFill="1" applyBorder="1" applyAlignment="1">
      <alignment vertical="center"/>
    </xf>
  </cellXfs>
  <cellStyles count="2">
    <cellStyle name="桁区切り" xfId="1" builtinId="6"/>
    <cellStyle name="標準" xfId="0" builtinId="0"/>
  </cellStyles>
  <dxfs count="2">
    <dxf>
      <numFmt numFmtId="180" formatCode="?/10"/>
    </dxf>
    <dxf>
      <numFmt numFmtId="180" formatCode="?/1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171450</xdr:colOff>
      <xdr:row>6</xdr:row>
      <xdr:rowOff>85726</xdr:rowOff>
    </xdr:from>
    <xdr:to>
      <xdr:col>14</xdr:col>
      <xdr:colOff>0</xdr:colOff>
      <xdr:row>7</xdr:row>
      <xdr:rowOff>219076</xdr:rowOff>
    </xdr:to>
    <xdr:grpSp>
      <xdr:nvGrpSpPr>
        <xdr:cNvPr id="28" name="グループ化 27">
          <a:extLst>
            <a:ext uri="{FF2B5EF4-FFF2-40B4-BE49-F238E27FC236}">
              <a16:creationId xmlns:a16="http://schemas.microsoft.com/office/drawing/2014/main" id="{99ECBB87-98B3-4AE1-9D59-455951E7E68A}"/>
            </a:ext>
          </a:extLst>
        </xdr:cNvPr>
        <xdr:cNvGrpSpPr/>
      </xdr:nvGrpSpPr>
      <xdr:grpSpPr>
        <a:xfrm>
          <a:off x="12544425" y="2105026"/>
          <a:ext cx="4895850" cy="438150"/>
          <a:chOff x="2971800" y="2095501"/>
          <a:chExt cx="4114800" cy="438150"/>
        </a:xfrm>
      </xdr:grpSpPr>
      <xdr:sp macro="" textlink="">
        <xdr:nvSpPr>
          <xdr:cNvPr id="29" name="正方形/長方形 28">
            <a:extLst>
              <a:ext uri="{FF2B5EF4-FFF2-40B4-BE49-F238E27FC236}">
                <a16:creationId xmlns:a16="http://schemas.microsoft.com/office/drawing/2014/main" id="{E7B57DA1-BE0B-4BB9-AB71-1BCB2DAA3716}"/>
              </a:ext>
            </a:extLst>
          </xdr:cNvPr>
          <xdr:cNvSpPr/>
        </xdr:nvSpPr>
        <xdr:spPr>
          <a:xfrm>
            <a:off x="3128683" y="2176182"/>
            <a:ext cx="392205" cy="29359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1B0E61C7-4AFC-49F1-943E-2C0423FC521C}"/>
              </a:ext>
            </a:extLst>
          </xdr:cNvPr>
          <xdr:cNvSpPr/>
        </xdr:nvSpPr>
        <xdr:spPr>
          <a:xfrm>
            <a:off x="2971800" y="2095501"/>
            <a:ext cx="4114800" cy="438150"/>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b="1" u="sng">
                <a:solidFill>
                  <a:sysClr val="windowText" lastClr="000000"/>
                </a:solidFill>
                <a:latin typeface="Meiryo UI" panose="020B0604030504040204" pitchFamily="50" charset="-128"/>
                <a:ea typeface="Meiryo UI" panose="020B0604030504040204" pitchFamily="50" charset="-128"/>
              </a:rPr>
              <a:t>灰色の網掛け</a:t>
            </a:r>
            <a:r>
              <a:rPr kumimoji="1" lang="ja-JP" altLang="en-US" sz="1100">
                <a:solidFill>
                  <a:sysClr val="windowText" lastClr="000000"/>
                </a:solidFill>
                <a:latin typeface="Meiryo UI" panose="020B0604030504040204" pitchFamily="50" charset="-128"/>
                <a:ea typeface="Meiryo UI" panose="020B0604030504040204" pitchFamily="50" charset="-128"/>
              </a:rPr>
              <a:t>部分は自動入力のため、</a:t>
            </a:r>
            <a:r>
              <a:rPr kumimoji="1" lang="ja-JP" altLang="en-US" sz="1100" b="1" u="sng">
                <a:solidFill>
                  <a:sysClr val="windowText" lastClr="000000"/>
                </a:solidFill>
                <a:latin typeface="Meiryo UI" panose="020B0604030504040204" pitchFamily="50" charset="-128"/>
                <a:ea typeface="Meiryo UI" panose="020B0604030504040204" pitchFamily="50" charset="-128"/>
              </a:rPr>
              <a:t>手入力不要</a:t>
            </a:r>
            <a:r>
              <a:rPr kumimoji="1" lang="ja-JP" altLang="en-US" sz="1100">
                <a:solidFill>
                  <a:sysClr val="windowText" lastClr="000000"/>
                </a:solidFill>
                <a:latin typeface="Meiryo UI" panose="020B0604030504040204" pitchFamily="50" charset="-128"/>
                <a:ea typeface="Meiryo UI" panose="020B0604030504040204" pitchFamily="50" charset="-128"/>
              </a:rPr>
              <a:t>です。</a:t>
            </a:r>
          </a:p>
        </xdr:txBody>
      </xdr:sp>
    </xdr:grpSp>
    <xdr:clientData/>
  </xdr:twoCellAnchor>
  <xdr:twoCellAnchor>
    <xdr:from>
      <xdr:col>11</xdr:col>
      <xdr:colOff>590550</xdr:colOff>
      <xdr:row>5</xdr:row>
      <xdr:rowOff>276226</xdr:rowOff>
    </xdr:from>
    <xdr:to>
      <xdr:col>12</xdr:col>
      <xdr:colOff>95251</xdr:colOff>
      <xdr:row>6</xdr:row>
      <xdr:rowOff>76200</xdr:rowOff>
    </xdr:to>
    <xdr:cxnSp macro="">
      <xdr:nvCxnSpPr>
        <xdr:cNvPr id="31" name="直線矢印コネクタ 30">
          <a:extLst>
            <a:ext uri="{FF2B5EF4-FFF2-40B4-BE49-F238E27FC236}">
              <a16:creationId xmlns:a16="http://schemas.microsoft.com/office/drawing/2014/main" id="{F9B8FDEA-0B2B-4F23-BCAB-E18E9957366E}"/>
            </a:ext>
          </a:extLst>
        </xdr:cNvPr>
        <xdr:cNvCxnSpPr/>
      </xdr:nvCxnSpPr>
      <xdr:spPr>
        <a:xfrm flipV="1">
          <a:off x="3752850" y="1876426"/>
          <a:ext cx="695326" cy="219074"/>
        </a:xfrm>
        <a:prstGeom prst="straightConnector1">
          <a:avLst/>
        </a:prstGeom>
        <a:ln w="2540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914401</xdr:colOff>
      <xdr:row>5</xdr:row>
      <xdr:rowOff>285751</xdr:rowOff>
    </xdr:from>
    <xdr:to>
      <xdr:col>11</xdr:col>
      <xdr:colOff>609600</xdr:colOff>
      <xdr:row>6</xdr:row>
      <xdr:rowOff>76200</xdr:rowOff>
    </xdr:to>
    <xdr:cxnSp macro="">
      <xdr:nvCxnSpPr>
        <xdr:cNvPr id="32" name="直線矢印コネクタ 31">
          <a:extLst>
            <a:ext uri="{FF2B5EF4-FFF2-40B4-BE49-F238E27FC236}">
              <a16:creationId xmlns:a16="http://schemas.microsoft.com/office/drawing/2014/main" id="{2B0B6B85-4F6B-4CE5-B878-3FE32B2449AE}"/>
            </a:ext>
          </a:extLst>
        </xdr:cNvPr>
        <xdr:cNvCxnSpPr/>
      </xdr:nvCxnSpPr>
      <xdr:spPr>
        <a:xfrm flipH="1" flipV="1">
          <a:off x="2886076" y="1885951"/>
          <a:ext cx="885824" cy="209549"/>
        </a:xfrm>
        <a:prstGeom prst="straightConnector1">
          <a:avLst/>
        </a:prstGeom>
        <a:ln w="2540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7</xdr:row>
      <xdr:rowOff>228600</xdr:rowOff>
    </xdr:from>
    <xdr:to>
      <xdr:col>13</xdr:col>
      <xdr:colOff>133351</xdr:colOff>
      <xdr:row>19</xdr:row>
      <xdr:rowOff>0</xdr:rowOff>
    </xdr:to>
    <xdr:cxnSp macro="">
      <xdr:nvCxnSpPr>
        <xdr:cNvPr id="33" name="直線矢印コネクタ 32">
          <a:extLst>
            <a:ext uri="{FF2B5EF4-FFF2-40B4-BE49-F238E27FC236}">
              <a16:creationId xmlns:a16="http://schemas.microsoft.com/office/drawing/2014/main" id="{0633DF46-4621-433E-8804-51C03EF05845}"/>
            </a:ext>
          </a:extLst>
        </xdr:cNvPr>
        <xdr:cNvCxnSpPr/>
      </xdr:nvCxnSpPr>
      <xdr:spPr>
        <a:xfrm flipH="1">
          <a:off x="4410075" y="2552700"/>
          <a:ext cx="1266826" cy="4914900"/>
        </a:xfrm>
        <a:prstGeom prst="straightConnector1">
          <a:avLst/>
        </a:prstGeom>
        <a:ln w="2540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847725</xdr:colOff>
      <xdr:row>7</xdr:row>
      <xdr:rowOff>228600</xdr:rowOff>
    </xdr:from>
    <xdr:to>
      <xdr:col>13</xdr:col>
      <xdr:colOff>114301</xdr:colOff>
      <xdr:row>24</xdr:row>
      <xdr:rowOff>114300</xdr:rowOff>
    </xdr:to>
    <xdr:cxnSp macro="">
      <xdr:nvCxnSpPr>
        <xdr:cNvPr id="34" name="直線矢印コネクタ 33">
          <a:extLst>
            <a:ext uri="{FF2B5EF4-FFF2-40B4-BE49-F238E27FC236}">
              <a16:creationId xmlns:a16="http://schemas.microsoft.com/office/drawing/2014/main" id="{FDE04579-E3DF-4D97-B7B5-3EE9F9634CC9}"/>
            </a:ext>
          </a:extLst>
        </xdr:cNvPr>
        <xdr:cNvCxnSpPr/>
      </xdr:nvCxnSpPr>
      <xdr:spPr>
        <a:xfrm flipH="1">
          <a:off x="2819400" y="2552700"/>
          <a:ext cx="2838451" cy="6838950"/>
        </a:xfrm>
        <a:prstGeom prst="straightConnector1">
          <a:avLst/>
        </a:prstGeom>
        <a:ln w="2540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1019175</xdr:colOff>
      <xdr:row>7</xdr:row>
      <xdr:rowOff>238125</xdr:rowOff>
    </xdr:from>
    <xdr:to>
      <xdr:col>13</xdr:col>
      <xdr:colOff>114301</xdr:colOff>
      <xdr:row>28</xdr:row>
      <xdr:rowOff>114300</xdr:rowOff>
    </xdr:to>
    <xdr:cxnSp macro="">
      <xdr:nvCxnSpPr>
        <xdr:cNvPr id="35" name="直線矢印コネクタ 34">
          <a:extLst>
            <a:ext uri="{FF2B5EF4-FFF2-40B4-BE49-F238E27FC236}">
              <a16:creationId xmlns:a16="http://schemas.microsoft.com/office/drawing/2014/main" id="{75889403-8DF6-40EA-8F13-BA9FA423486F}"/>
            </a:ext>
          </a:extLst>
        </xdr:cNvPr>
        <xdr:cNvCxnSpPr/>
      </xdr:nvCxnSpPr>
      <xdr:spPr>
        <a:xfrm flipH="1">
          <a:off x="2990850" y="2562225"/>
          <a:ext cx="2667001" cy="8505825"/>
        </a:xfrm>
        <a:prstGeom prst="straightConnector1">
          <a:avLst/>
        </a:prstGeom>
        <a:ln w="2540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114300</xdr:colOff>
      <xdr:row>9</xdr:row>
      <xdr:rowOff>133350</xdr:rowOff>
    </xdr:from>
    <xdr:to>
      <xdr:col>13</xdr:col>
      <xdr:colOff>2619375</xdr:colOff>
      <xdr:row>13</xdr:row>
      <xdr:rowOff>400050</xdr:rowOff>
    </xdr:to>
    <xdr:sp macro="" textlink="">
      <xdr:nvSpPr>
        <xdr:cNvPr id="36" name="正方形/長方形 35">
          <a:extLst>
            <a:ext uri="{FF2B5EF4-FFF2-40B4-BE49-F238E27FC236}">
              <a16:creationId xmlns:a16="http://schemas.microsoft.com/office/drawing/2014/main" id="{5FB4801F-2272-4E8F-9110-916397061279}"/>
            </a:ext>
          </a:extLst>
        </xdr:cNvPr>
        <xdr:cNvSpPr/>
      </xdr:nvSpPr>
      <xdr:spPr>
        <a:xfrm>
          <a:off x="5657850" y="3409950"/>
          <a:ext cx="2505075" cy="1943100"/>
        </a:xfrm>
        <a:prstGeom prst="rect">
          <a:avLst/>
        </a:prstGeom>
        <a:solidFill>
          <a:schemeClr val="bg1">
            <a:alpha val="7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indent="0" algn="l">
            <a:buFontTx/>
            <a:buNone/>
          </a:pPr>
          <a:r>
            <a:rPr kumimoji="1" lang="ja-JP" altLang="en-US" sz="1100" b="1" u="sng">
              <a:solidFill>
                <a:sysClr val="windowText" lastClr="000000"/>
              </a:solidFill>
              <a:latin typeface="Meiryo UI" panose="020B0604030504040204" pitchFamily="50" charset="-128"/>
              <a:ea typeface="Meiryo UI" panose="020B0604030504040204" pitchFamily="50" charset="-128"/>
            </a:rPr>
            <a:t>＜積算基礎欄の入力について＞</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100">
              <a:solidFill>
                <a:sysClr val="windowText" lastClr="000000"/>
              </a:solidFill>
              <a:latin typeface="Meiryo UI" panose="020B0604030504040204" pitchFamily="50" charset="-128"/>
              <a:ea typeface="Meiryo UI" panose="020B0604030504040204" pitchFamily="50" charset="-128"/>
            </a:rPr>
            <a:t>各科目ごとに、積算の内訳（項目・数量・単価等）を入力してください。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100">
              <a:solidFill>
                <a:sysClr val="windowText" lastClr="000000"/>
              </a:solidFill>
              <a:latin typeface="Meiryo UI" panose="020B0604030504040204" pitchFamily="50" charset="-128"/>
              <a:ea typeface="Meiryo UI" panose="020B0604030504040204" pitchFamily="50" charset="-128"/>
            </a:rPr>
            <a:t>外注・委託等の場合は、概算見積書を添付してください。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100">
              <a:solidFill>
                <a:sysClr val="windowText" lastClr="000000"/>
              </a:solidFill>
              <a:latin typeface="Meiryo UI" panose="020B0604030504040204" pitchFamily="50" charset="-128"/>
              <a:ea typeface="Meiryo UI" panose="020B0604030504040204" pitchFamily="50" charset="-128"/>
            </a:rPr>
            <a:t>入力する文量が多い場合などは、任意の積算資料を別紙として添付していただいても構いません。</a:t>
          </a:r>
        </a:p>
      </xdr:txBody>
    </xdr:sp>
    <xdr:clientData/>
  </xdr:twoCellAnchor>
  <xdr:twoCellAnchor>
    <xdr:from>
      <xdr:col>9</xdr:col>
      <xdr:colOff>38100</xdr:colOff>
      <xdr:row>13</xdr:row>
      <xdr:rowOff>190500</xdr:rowOff>
    </xdr:from>
    <xdr:to>
      <xdr:col>11</xdr:col>
      <xdr:colOff>390525</xdr:colOff>
      <xdr:row>18</xdr:row>
      <xdr:rowOff>190500</xdr:rowOff>
    </xdr:to>
    <xdr:sp macro="" textlink="">
      <xdr:nvSpPr>
        <xdr:cNvPr id="37" name="正方形/長方形 36">
          <a:extLst>
            <a:ext uri="{FF2B5EF4-FFF2-40B4-BE49-F238E27FC236}">
              <a16:creationId xmlns:a16="http://schemas.microsoft.com/office/drawing/2014/main" id="{891D701A-23CC-449B-A53A-CAB6C684DACA}"/>
            </a:ext>
          </a:extLst>
        </xdr:cNvPr>
        <xdr:cNvSpPr/>
      </xdr:nvSpPr>
      <xdr:spPr>
        <a:xfrm>
          <a:off x="114300" y="5143500"/>
          <a:ext cx="3438525" cy="2095500"/>
        </a:xfrm>
        <a:prstGeom prst="rect">
          <a:avLst/>
        </a:prstGeom>
        <a:solidFill>
          <a:schemeClr val="bg1">
            <a:alpha val="7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indent="0" algn="l">
            <a:lnSpc>
              <a:spcPts val="1400"/>
            </a:lnSpc>
            <a:spcBef>
              <a:spcPts val="600"/>
            </a:spcBef>
            <a:buFontTx/>
            <a:buNone/>
          </a:pPr>
          <a:r>
            <a:rPr kumimoji="1" lang="ja-JP" altLang="en-US" sz="1100" b="1" u="sng">
              <a:solidFill>
                <a:sysClr val="windowText" lastClr="000000"/>
              </a:solidFill>
              <a:latin typeface="Meiryo UI" panose="020B0604030504040204" pitchFamily="50" charset="-128"/>
              <a:ea typeface="Meiryo UI" panose="020B0604030504040204" pitchFamily="50" charset="-128"/>
            </a:rPr>
            <a:t>＜科目・経費欄の入力について＞</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a:p>
          <a:pPr marL="171450" indent="-171450" algn="l">
            <a:lnSpc>
              <a:spcPts val="1400"/>
            </a:lnSpc>
            <a:spcBef>
              <a:spcPts val="600"/>
            </a:spcBef>
            <a:buFont typeface="Wingdings" panose="05000000000000000000" pitchFamily="2" charset="2"/>
            <a:buChar char="l"/>
          </a:pPr>
          <a:r>
            <a:rPr kumimoji="1" lang="ja-JP" altLang="en-US" sz="1100">
              <a:solidFill>
                <a:sysClr val="windowText" lastClr="000000"/>
              </a:solidFill>
              <a:latin typeface="Meiryo UI" panose="020B0604030504040204" pitchFamily="50" charset="-128"/>
              <a:ea typeface="Meiryo UI" panose="020B0604030504040204" pitchFamily="50" charset="-128"/>
            </a:rPr>
            <a:t>本事業で見込まれる支出科目と、各科目ごとの経費総額を入力してください。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marL="171450" indent="-171450" algn="l">
            <a:lnSpc>
              <a:spcPts val="1400"/>
            </a:lnSpc>
            <a:spcBef>
              <a:spcPts val="600"/>
            </a:spcBef>
            <a:buFont typeface="Wingdings" panose="05000000000000000000" pitchFamily="2" charset="2"/>
            <a:buChar char="l"/>
          </a:pPr>
          <a:r>
            <a:rPr kumimoji="1" lang="ja-JP" altLang="en-US" sz="1100">
              <a:solidFill>
                <a:sysClr val="windowText" lastClr="000000"/>
              </a:solidFill>
              <a:latin typeface="Meiryo UI" panose="020B0604030504040204" pitchFamily="50" charset="-128"/>
              <a:ea typeface="Meiryo UI" panose="020B0604030504040204" pitchFamily="50" charset="-128"/>
            </a:rPr>
            <a:t>本事業では原則として消費税を含んだ額を補助対象としていますので、基本的に（Ａ）欄と（Ｂ）欄は同額となります。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marL="171450" indent="-171450" algn="l">
            <a:lnSpc>
              <a:spcPts val="1400"/>
            </a:lnSpc>
            <a:spcBef>
              <a:spcPts val="600"/>
            </a:spcBef>
            <a:buFont typeface="Wingdings" panose="05000000000000000000" pitchFamily="2" charset="2"/>
            <a:buChar char="l"/>
          </a:pPr>
          <a:r>
            <a:rPr kumimoji="1" lang="ja-JP" altLang="en-US" sz="1100">
              <a:solidFill>
                <a:sysClr val="windowText" lastClr="000000"/>
              </a:solidFill>
              <a:latin typeface="Meiryo UI" panose="020B0604030504040204" pitchFamily="50" charset="-128"/>
              <a:ea typeface="Meiryo UI" panose="020B0604030504040204" pitchFamily="50" charset="-128"/>
            </a:rPr>
            <a:t>その他入力方法について不明点がありましたら、お気軽に事務局（室蘭テクノセンター）までお問合せください。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104775</xdr:colOff>
      <xdr:row>13</xdr:row>
      <xdr:rowOff>47625</xdr:rowOff>
    </xdr:from>
    <xdr:to>
      <xdr:col>10</xdr:col>
      <xdr:colOff>1123950</xdr:colOff>
      <xdr:row>14</xdr:row>
      <xdr:rowOff>19050</xdr:rowOff>
    </xdr:to>
    <xdr:sp macro="" textlink="">
      <xdr:nvSpPr>
        <xdr:cNvPr id="38" name="矢印: 上 37">
          <a:extLst>
            <a:ext uri="{FF2B5EF4-FFF2-40B4-BE49-F238E27FC236}">
              <a16:creationId xmlns:a16="http://schemas.microsoft.com/office/drawing/2014/main" id="{73E9A5DE-73CA-4249-9E34-5642E630EF0C}"/>
            </a:ext>
          </a:extLst>
        </xdr:cNvPr>
        <xdr:cNvSpPr/>
      </xdr:nvSpPr>
      <xdr:spPr>
        <a:xfrm>
          <a:off x="2076450" y="5000625"/>
          <a:ext cx="1019175" cy="390525"/>
        </a:xfrm>
        <a:prstGeom prst="up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942975</xdr:colOff>
      <xdr:row>25</xdr:row>
      <xdr:rowOff>123824</xdr:rowOff>
    </xdr:from>
    <xdr:to>
      <xdr:col>13</xdr:col>
      <xdr:colOff>1914525</xdr:colOff>
      <xdr:row>28</xdr:row>
      <xdr:rowOff>247649</xdr:rowOff>
    </xdr:to>
    <xdr:sp macro="" textlink="">
      <xdr:nvSpPr>
        <xdr:cNvPr id="39" name="正方形/長方形 38">
          <a:extLst>
            <a:ext uri="{FF2B5EF4-FFF2-40B4-BE49-F238E27FC236}">
              <a16:creationId xmlns:a16="http://schemas.microsoft.com/office/drawing/2014/main" id="{B4DF2865-6956-4E78-989D-3A7847955386}"/>
            </a:ext>
          </a:extLst>
        </xdr:cNvPr>
        <xdr:cNvSpPr/>
      </xdr:nvSpPr>
      <xdr:spPr>
        <a:xfrm>
          <a:off x="4105275" y="9820274"/>
          <a:ext cx="3352800" cy="1381125"/>
        </a:xfrm>
        <a:prstGeom prst="rect">
          <a:avLst/>
        </a:prstGeom>
        <a:solidFill>
          <a:schemeClr val="bg1">
            <a:alpha val="7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indent="0" algn="l">
            <a:buFontTx/>
            <a:buNone/>
          </a:pPr>
          <a:r>
            <a:rPr kumimoji="1" lang="ja-JP" altLang="en-US" sz="1100" b="1" u="sng">
              <a:solidFill>
                <a:sysClr val="windowText" lastClr="000000"/>
              </a:solidFill>
              <a:latin typeface="Meiryo UI" panose="020B0604030504040204" pitchFamily="50" charset="-128"/>
              <a:ea typeface="Meiryo UI" panose="020B0604030504040204" pitchFamily="50" charset="-128"/>
            </a:rPr>
            <a:t>＜収入欄の入力について＞</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100">
              <a:solidFill>
                <a:sysClr val="windowText" lastClr="000000"/>
              </a:solidFill>
              <a:latin typeface="Meiryo UI" panose="020B0604030504040204" pitchFamily="50" charset="-128"/>
              <a:ea typeface="Meiryo UI" panose="020B0604030504040204" pitchFamily="50" charset="-128"/>
            </a:rPr>
            <a:t>補助事業に要する経費に充当する収入科目・金額を記載してください。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100">
              <a:solidFill>
                <a:sysClr val="windowText" lastClr="000000"/>
              </a:solidFill>
              <a:latin typeface="Meiryo UI" panose="020B0604030504040204" pitchFamily="50" charset="-128"/>
              <a:ea typeface="Meiryo UI" panose="020B0604030504040204" pitchFamily="50" charset="-128"/>
            </a:rPr>
            <a:t>当補助金のほかが自己資金のみの場合は、補助事業に要する経費総額との差額を入力してください。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1333500</xdr:colOff>
      <xdr:row>0</xdr:row>
      <xdr:rowOff>47625</xdr:rowOff>
    </xdr:from>
    <xdr:to>
      <xdr:col>14</xdr:col>
      <xdr:colOff>9525</xdr:colOff>
      <xdr:row>1</xdr:row>
      <xdr:rowOff>266700</xdr:rowOff>
    </xdr:to>
    <xdr:sp macro="" textlink="">
      <xdr:nvSpPr>
        <xdr:cNvPr id="40" name="正方形/長方形 39">
          <a:extLst>
            <a:ext uri="{FF2B5EF4-FFF2-40B4-BE49-F238E27FC236}">
              <a16:creationId xmlns:a16="http://schemas.microsoft.com/office/drawing/2014/main" id="{FEB9E1BD-69D8-497C-8447-F8B29D4308B9}"/>
            </a:ext>
          </a:extLst>
        </xdr:cNvPr>
        <xdr:cNvSpPr/>
      </xdr:nvSpPr>
      <xdr:spPr>
        <a:xfrm>
          <a:off x="6877050" y="47625"/>
          <a:ext cx="1362075" cy="390525"/>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kumimoji="1" lang="ja-JP" altLang="en-US" sz="2000">
              <a:latin typeface="Meiryo UI" panose="020B0604030504040204" pitchFamily="50" charset="-128"/>
              <a:ea typeface="Meiryo UI" panose="020B0604030504040204" pitchFamily="50" charset="-128"/>
            </a:rPr>
            <a:t>記載例</a:t>
          </a:r>
        </a:p>
      </xdr:txBody>
    </xdr:sp>
    <xdr:clientData/>
  </xdr:twoCellAnchor>
  <xdr:twoCellAnchor>
    <xdr:from>
      <xdr:col>7</xdr:col>
      <xdr:colOff>733425</xdr:colOff>
      <xdr:row>1</xdr:row>
      <xdr:rowOff>200025</xdr:rowOff>
    </xdr:from>
    <xdr:to>
      <xdr:col>10</xdr:col>
      <xdr:colOff>828675</xdr:colOff>
      <xdr:row>2</xdr:row>
      <xdr:rowOff>66675</xdr:rowOff>
    </xdr:to>
    <xdr:grpSp>
      <xdr:nvGrpSpPr>
        <xdr:cNvPr id="4" name="グループ化 3">
          <a:extLst>
            <a:ext uri="{FF2B5EF4-FFF2-40B4-BE49-F238E27FC236}">
              <a16:creationId xmlns:a16="http://schemas.microsoft.com/office/drawing/2014/main" id="{CA93EBE7-AD7F-0B62-FB98-F536F779BC9E}"/>
            </a:ext>
          </a:extLst>
        </xdr:cNvPr>
        <xdr:cNvGrpSpPr/>
      </xdr:nvGrpSpPr>
      <xdr:grpSpPr>
        <a:xfrm>
          <a:off x="9039225" y="371475"/>
          <a:ext cx="2971800" cy="266700"/>
          <a:chOff x="8285128" y="2798051"/>
          <a:chExt cx="828675" cy="1314450"/>
        </a:xfrm>
      </xdr:grpSpPr>
      <xdr:sp macro="" textlink="">
        <xdr:nvSpPr>
          <xdr:cNvPr id="2" name="吹き出し: 線 1">
            <a:extLst>
              <a:ext uri="{FF2B5EF4-FFF2-40B4-BE49-F238E27FC236}">
                <a16:creationId xmlns:a16="http://schemas.microsoft.com/office/drawing/2014/main" id="{A42A61CB-4979-C2EE-17E2-4B207BCB3843}"/>
              </a:ext>
            </a:extLst>
          </xdr:cNvPr>
          <xdr:cNvSpPr/>
        </xdr:nvSpPr>
        <xdr:spPr>
          <a:xfrm>
            <a:off x="8285128" y="2798051"/>
            <a:ext cx="828675" cy="1314450"/>
          </a:xfrm>
          <a:prstGeom prst="borderCallout1">
            <a:avLst>
              <a:gd name="adj1" fmla="val 100634"/>
              <a:gd name="adj2" fmla="val 46814"/>
              <a:gd name="adj3" fmla="val 1084689"/>
              <a:gd name="adj4" fmla="val 28379"/>
            </a:avLst>
          </a:prstGeom>
          <a:solidFill>
            <a:srgbClr val="FFFFCC"/>
          </a:solid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27AB645C-94FA-4BBE-A5A9-6107A573B0EC}"/>
              </a:ext>
            </a:extLst>
          </xdr:cNvPr>
          <xdr:cNvSpPr txBox="1"/>
        </xdr:nvSpPr>
        <xdr:spPr>
          <a:xfrm>
            <a:off x="8300219" y="2954278"/>
            <a:ext cx="800719" cy="1143002"/>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FGP丸ｺﾞｼｯｸ体Ca-B" panose="020F0800000000000000" pitchFamily="50" charset="-128"/>
                <a:ea typeface="FGP丸ｺﾞｼｯｸ体Ca-B" panose="020F0800000000000000" pitchFamily="50" charset="-128"/>
              </a:rPr>
              <a:t>プルダウンメニューから選択してください</a:t>
            </a:r>
            <a:endParaRPr kumimoji="1" lang="en-US" altLang="ja-JP" sz="1100">
              <a:latin typeface="FGP丸ｺﾞｼｯｸ体Ca-B" panose="020F0800000000000000" pitchFamily="50" charset="-128"/>
              <a:ea typeface="FGP丸ｺﾞｼｯｸ体Ca-B" panose="020F0800000000000000" pitchFamily="50" charset="-128"/>
            </a:endParaRPr>
          </a:p>
          <a:p>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H31)/&#8544;_&#25216;&#34899;&#12539;&#35069;&#21697;&#38283;&#30330;&#31561;&#25903;&#25588;&#20107;&#26989;/(1)%20&#12418;&#12398;&#12389;&#12367;&#12426;&#21109;&#20986;&#25903;&#25588;&#20107;&#26989;/06_&#23455;&#32318;&#22577;&#21578;/11_&#26666;&#24335;&#20250;&#31038;&#20234;&#21218;&#24195;&#65288;&#24066;&#22580;&#38283;&#25299;&#65289;/&#32076;&#36027;&#26126;&#32048;&#26360;&#65288;&#27770;&#31639;&#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費明細書"/>
      <sheetName val="決算書"/>
      <sheetName val="データシート(触らないでください)"/>
    </sheetNames>
    <sheetDataSet>
      <sheetData sheetId="0"/>
      <sheetData sheetId="1"/>
      <sheetData sheetId="2">
        <row r="2">
          <cell r="C2" t="str">
            <v>報償費</v>
          </cell>
          <cell r="D2">
            <v>3</v>
          </cell>
          <cell r="H2" t="str">
            <v>開発の芽育成支援事業</v>
          </cell>
        </row>
        <row r="3">
          <cell r="D3">
            <v>5</v>
          </cell>
          <cell r="H3" t="str">
            <v>製品・技術事業化支援事業</v>
          </cell>
        </row>
        <row r="4">
          <cell r="D4">
            <v>4</v>
          </cell>
          <cell r="H4" t="str">
            <v>商品化推進支援事業</v>
          </cell>
        </row>
        <row r="5">
          <cell r="D5">
            <v>4</v>
          </cell>
          <cell r="H5" t="str">
            <v>市場開拓支援事業</v>
          </cell>
        </row>
        <row r="6">
          <cell r="D6">
            <v>3</v>
          </cell>
          <cell r="H6" t="str">
            <v>ものづくり創業支援事業</v>
          </cell>
        </row>
        <row r="7">
          <cell r="D7">
            <v>5</v>
          </cell>
          <cell r="H7" t="str">
            <v>ものづくり技術・技能習得研修支援事業</v>
          </cell>
        </row>
        <row r="8">
          <cell r="D8">
            <v>3</v>
          </cell>
          <cell r="H8" t="str">
            <v>ものづくり資格取得支援事業</v>
          </cell>
        </row>
        <row r="9">
          <cell r="D9">
            <v>3</v>
          </cell>
          <cell r="H9" t="str">
            <v>検査測定支援事業</v>
          </cell>
        </row>
        <row r="10">
          <cell r="D10">
            <v>3</v>
          </cell>
        </row>
        <row r="11">
          <cell r="D11">
            <v>5</v>
          </cell>
        </row>
        <row r="12">
          <cell r="D12">
            <v>3</v>
          </cell>
          <cell r="H12" t="str">
            <v>報償費</v>
          </cell>
          <cell r="I12" t="str">
            <v>報償費</v>
          </cell>
          <cell r="J12" t="str">
            <v>報償費</v>
          </cell>
          <cell r="K12" t="str">
            <v>旅費交通費</v>
          </cell>
          <cell r="L12" t="str">
            <v>光熱水費</v>
          </cell>
          <cell r="M12" t="str">
            <v>報償費</v>
          </cell>
          <cell r="N12" t="str">
            <v>旅費交通費</v>
          </cell>
          <cell r="O12" t="str">
            <v>使用料</v>
          </cell>
        </row>
        <row r="13">
          <cell r="D13">
            <v>3</v>
          </cell>
          <cell r="H13" t="str">
            <v>旅費交通費</v>
          </cell>
          <cell r="I13" t="str">
            <v>旅費交通費</v>
          </cell>
          <cell r="J13" t="str">
            <v>旅費交通費</v>
          </cell>
          <cell r="K13" t="str">
            <v>使用料</v>
          </cell>
          <cell r="L13" t="str">
            <v>通信運搬費</v>
          </cell>
          <cell r="M13" t="str">
            <v>旅費交通費</v>
          </cell>
          <cell r="N13" t="str">
            <v>検定料</v>
          </cell>
          <cell r="O13" t="str">
            <v>手数料</v>
          </cell>
        </row>
        <row r="14">
          <cell r="D14" t="str">
            <v/>
          </cell>
          <cell r="H14" t="str">
            <v>消耗品費</v>
          </cell>
          <cell r="I14" t="str">
            <v>消耗品費</v>
          </cell>
          <cell r="J14" t="str">
            <v>消耗品費</v>
          </cell>
          <cell r="K14" t="str">
            <v>賃借料</v>
          </cell>
          <cell r="L14" t="str">
            <v>賃借料</v>
          </cell>
          <cell r="M14" t="str">
            <v>その他</v>
          </cell>
          <cell r="N14" t="str">
            <v>その他</v>
          </cell>
          <cell r="O14" t="str">
            <v>その他</v>
          </cell>
        </row>
        <row r="15">
          <cell r="D15" t="str">
            <v/>
          </cell>
          <cell r="H15" t="str">
            <v>原材料費</v>
          </cell>
          <cell r="I15" t="str">
            <v>原材料費</v>
          </cell>
          <cell r="J15" t="str">
            <v>原材料費</v>
          </cell>
          <cell r="K15" t="str">
            <v>出展料</v>
          </cell>
          <cell r="L15" t="str">
            <v>その他</v>
          </cell>
        </row>
        <row r="16">
          <cell r="D16" t="str">
            <v/>
          </cell>
          <cell r="H16" t="str">
            <v>印刷費</v>
          </cell>
          <cell r="I16" t="str">
            <v>印刷費</v>
          </cell>
          <cell r="J16" t="str">
            <v>印刷費</v>
          </cell>
          <cell r="K16" t="str">
            <v>展示工事費</v>
          </cell>
        </row>
        <row r="17">
          <cell r="D17" t="str">
            <v/>
          </cell>
          <cell r="H17" t="str">
            <v>通信運搬費</v>
          </cell>
          <cell r="I17" t="str">
            <v>通信運搬費</v>
          </cell>
          <cell r="J17" t="str">
            <v>通信運搬費</v>
          </cell>
          <cell r="K17" t="str">
            <v>輸送費</v>
          </cell>
        </row>
        <row r="18">
          <cell r="D18" t="str">
            <v/>
          </cell>
          <cell r="H18" t="str">
            <v>使用料</v>
          </cell>
          <cell r="I18" t="str">
            <v>使用料</v>
          </cell>
          <cell r="J18" t="str">
            <v>使用料</v>
          </cell>
          <cell r="K18" t="str">
            <v>印刷費</v>
          </cell>
        </row>
        <row r="19">
          <cell r="D19" t="str">
            <v/>
          </cell>
          <cell r="H19" t="str">
            <v>賃借料</v>
          </cell>
          <cell r="I19" t="str">
            <v>賃借料</v>
          </cell>
          <cell r="J19" t="str">
            <v>賃借料</v>
          </cell>
          <cell r="K19" t="str">
            <v>委託料</v>
          </cell>
        </row>
        <row r="20">
          <cell r="D20" t="str">
            <v/>
          </cell>
          <cell r="H20" t="str">
            <v>委託料</v>
          </cell>
          <cell r="I20" t="str">
            <v>委託料</v>
          </cell>
          <cell r="J20" t="str">
            <v>委託料</v>
          </cell>
          <cell r="K20" t="str">
            <v>その他</v>
          </cell>
        </row>
        <row r="21">
          <cell r="D21" t="str">
            <v/>
          </cell>
          <cell r="H21" t="str">
            <v>外注加工費</v>
          </cell>
          <cell r="I21" t="str">
            <v>外注加工費</v>
          </cell>
          <cell r="J21" t="str">
            <v>外注加工費</v>
          </cell>
        </row>
        <row r="22">
          <cell r="H22" t="str">
            <v>手数料</v>
          </cell>
          <cell r="I22" t="str">
            <v>機械装置費</v>
          </cell>
          <cell r="J22" t="str">
            <v>手数料</v>
          </cell>
        </row>
        <row r="23">
          <cell r="H23" t="str">
            <v>負担金</v>
          </cell>
          <cell r="I23" t="str">
            <v>手数料</v>
          </cell>
          <cell r="J23" t="str">
            <v>その他</v>
          </cell>
        </row>
        <row r="24">
          <cell r="H24" t="str">
            <v>労務費</v>
          </cell>
          <cell r="I24" t="str">
            <v>労務費</v>
          </cell>
        </row>
        <row r="25">
          <cell r="H25" t="str">
            <v>共同研究費</v>
          </cell>
          <cell r="I25" t="str">
            <v>共同研究費</v>
          </cell>
        </row>
        <row r="26">
          <cell r="H26" t="str">
            <v>その他</v>
          </cell>
          <cell r="I26"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N29"/>
  <sheetViews>
    <sheetView showGridLines="0" tabSelected="1" topLeftCell="A13" zoomScaleNormal="100" zoomScaleSheetLayoutView="85" workbookViewId="0">
      <selection activeCell="C27" sqref="C27"/>
    </sheetView>
  </sheetViews>
  <sheetFormatPr defaultRowHeight="13.5" x14ac:dyDescent="0.15"/>
  <cols>
    <col min="1" max="1" width="1" customWidth="1"/>
    <col min="2" max="2" width="24.875" customWidth="1"/>
    <col min="3" max="5" width="15.625" customWidth="1"/>
    <col min="6" max="6" width="35.25" customWidth="1"/>
    <col min="7" max="7" width="1" customWidth="1"/>
    <col min="8" max="8" width="11.875" bestFit="1" customWidth="1"/>
    <col min="9" max="9" width="1" customWidth="1"/>
    <col min="10" max="10" width="24.875" customWidth="1"/>
    <col min="11" max="13" width="15.625" customWidth="1"/>
    <col min="14" max="14" width="35.25" customWidth="1"/>
    <col min="15" max="15" width="1" customWidth="1"/>
  </cols>
  <sheetData>
    <row r="1" spans="2:14" x14ac:dyDescent="0.15">
      <c r="B1" t="s">
        <v>41</v>
      </c>
      <c r="J1" t="s">
        <v>41</v>
      </c>
    </row>
    <row r="2" spans="2:14" ht="31.5" customHeight="1" x14ac:dyDescent="0.15">
      <c r="B2" s="47" t="s">
        <v>40</v>
      </c>
      <c r="C2" s="47"/>
      <c r="D2" s="47"/>
      <c r="E2" s="47"/>
      <c r="F2" s="47"/>
      <c r="J2" s="47" t="s">
        <v>40</v>
      </c>
      <c r="K2" s="47"/>
      <c r="L2" s="47"/>
      <c r="M2" s="47"/>
      <c r="N2" s="47"/>
    </row>
    <row r="3" spans="2:14" s="1" customFormat="1" ht="24" customHeight="1" x14ac:dyDescent="0.15">
      <c r="D3" s="2"/>
      <c r="E3" s="2"/>
      <c r="F3" s="3"/>
      <c r="L3" s="2"/>
      <c r="M3" s="2"/>
      <c r="N3" s="3"/>
    </row>
    <row r="4" spans="2:14" s="1" customFormat="1" ht="24" customHeight="1" x14ac:dyDescent="0.15">
      <c r="B4" s="1" t="s">
        <v>32</v>
      </c>
      <c r="D4" s="2"/>
      <c r="E4" s="2"/>
      <c r="F4" s="3"/>
      <c r="J4" s="1" t="s">
        <v>32</v>
      </c>
      <c r="L4" s="2"/>
      <c r="M4" s="2"/>
      <c r="N4" s="3"/>
    </row>
    <row r="5" spans="2:14" s="1" customFormat="1" ht="33" customHeight="1" x14ac:dyDescent="0.15">
      <c r="B5" s="5" t="s">
        <v>33</v>
      </c>
      <c r="C5" s="50" t="s">
        <v>76</v>
      </c>
      <c r="D5" s="51"/>
      <c r="E5" s="51"/>
      <c r="F5" s="52"/>
      <c r="J5" s="5" t="s">
        <v>33</v>
      </c>
      <c r="K5" s="53" t="s">
        <v>47</v>
      </c>
      <c r="L5" s="54"/>
      <c r="M5" s="54"/>
      <c r="N5" s="55"/>
    </row>
    <row r="6" spans="2:14" s="1" customFormat="1" ht="33" customHeight="1" x14ac:dyDescent="0.15">
      <c r="B6" s="5" t="s">
        <v>4</v>
      </c>
      <c r="C6" s="15">
        <f>VLOOKUP($C$5,事業区分・補助率・上限額データ!$E$6:$G$25,2,FALSE)</f>
        <v>0.75</v>
      </c>
      <c r="D6" s="5" t="s">
        <v>34</v>
      </c>
      <c r="E6" s="16">
        <f>VLOOKUP($C$5,事業区分・補助率・上限額データ!$E$6:$G$25,3,FALSE)</f>
        <v>400000</v>
      </c>
      <c r="F6" s="19" t="s">
        <v>35</v>
      </c>
      <c r="H6" s="18"/>
      <c r="J6" s="5" t="s">
        <v>4</v>
      </c>
      <c r="K6" s="22">
        <v>1</v>
      </c>
      <c r="L6" s="5" t="s">
        <v>34</v>
      </c>
      <c r="M6" s="23">
        <v>1220000</v>
      </c>
      <c r="N6" s="19" t="s">
        <v>35</v>
      </c>
    </row>
    <row r="7" spans="2:14" s="1" customFormat="1" ht="24" customHeight="1" x14ac:dyDescent="0.15">
      <c r="D7" s="2"/>
      <c r="E7" s="2"/>
      <c r="F7" s="3"/>
      <c r="L7" s="2"/>
      <c r="M7" s="2"/>
      <c r="N7" s="3"/>
    </row>
    <row r="8" spans="2:14" s="1" customFormat="1" ht="24" customHeight="1" x14ac:dyDescent="0.15">
      <c r="B8" s="4" t="s">
        <v>5</v>
      </c>
      <c r="C8" s="4"/>
      <c r="D8" s="4"/>
      <c r="E8" s="4"/>
      <c r="F8" s="9" t="s">
        <v>39</v>
      </c>
      <c r="J8" s="4" t="s">
        <v>5</v>
      </c>
      <c r="K8" s="4"/>
      <c r="L8" s="4"/>
      <c r="M8" s="4"/>
      <c r="N8" s="9" t="s">
        <v>39</v>
      </c>
    </row>
    <row r="9" spans="2:14" s="1" customFormat="1" ht="51" customHeight="1" x14ac:dyDescent="0.15">
      <c r="B9" s="5" t="s">
        <v>45</v>
      </c>
      <c r="C9" s="14" t="s">
        <v>36</v>
      </c>
      <c r="D9" s="17" t="s">
        <v>37</v>
      </c>
      <c r="E9" s="17" t="s">
        <v>38</v>
      </c>
      <c r="F9" s="8" t="s">
        <v>2</v>
      </c>
      <c r="J9" s="5" t="s">
        <v>45</v>
      </c>
      <c r="K9" s="14" t="s">
        <v>36</v>
      </c>
      <c r="L9" s="17" t="s">
        <v>37</v>
      </c>
      <c r="M9" s="17" t="s">
        <v>38</v>
      </c>
      <c r="N9" s="8" t="s">
        <v>2</v>
      </c>
    </row>
    <row r="10" spans="2:14" s="1" customFormat="1" ht="33" customHeight="1" x14ac:dyDescent="0.15">
      <c r="B10" s="6" t="s">
        <v>79</v>
      </c>
      <c r="C10" s="10"/>
      <c r="D10" s="10"/>
      <c r="E10" s="13"/>
      <c r="F10" s="41"/>
      <c r="J10" s="25" t="s">
        <v>48</v>
      </c>
      <c r="K10" s="26">
        <v>300000</v>
      </c>
      <c r="L10" s="26">
        <v>300000</v>
      </c>
      <c r="M10" s="13"/>
      <c r="N10" s="27"/>
    </row>
    <row r="11" spans="2:14" s="1" customFormat="1" ht="33" customHeight="1" x14ac:dyDescent="0.15">
      <c r="B11" s="6"/>
      <c r="C11" s="10"/>
      <c r="D11" s="10"/>
      <c r="E11" s="13"/>
      <c r="F11" s="42"/>
      <c r="J11" s="25" t="s">
        <v>49</v>
      </c>
      <c r="K11" s="26">
        <v>180000</v>
      </c>
      <c r="L11" s="26">
        <v>180000</v>
      </c>
      <c r="M11" s="13"/>
      <c r="N11" s="27"/>
    </row>
    <row r="12" spans="2:14" s="1" customFormat="1" ht="33" customHeight="1" x14ac:dyDescent="0.15">
      <c r="B12" s="6"/>
      <c r="C12" s="10"/>
      <c r="D12" s="10"/>
      <c r="E12" s="13"/>
      <c r="F12" s="43"/>
      <c r="J12" s="25" t="s">
        <v>50</v>
      </c>
      <c r="K12" s="26">
        <v>400000</v>
      </c>
      <c r="L12" s="26">
        <v>400000</v>
      </c>
      <c r="M12" s="13"/>
      <c r="N12" s="27"/>
    </row>
    <row r="13" spans="2:14" s="1" customFormat="1" ht="33" customHeight="1" x14ac:dyDescent="0.15">
      <c r="B13" s="6"/>
      <c r="C13" s="10"/>
      <c r="D13" s="10"/>
      <c r="E13" s="13"/>
      <c r="F13" s="43"/>
      <c r="J13" s="25" t="s">
        <v>51</v>
      </c>
      <c r="K13" s="26">
        <v>420000</v>
      </c>
      <c r="L13" s="26">
        <v>420000</v>
      </c>
      <c r="M13" s="13"/>
      <c r="N13" s="27"/>
    </row>
    <row r="14" spans="2:14" s="1" customFormat="1" ht="33" customHeight="1" x14ac:dyDescent="0.15">
      <c r="B14" s="6"/>
      <c r="C14" s="10"/>
      <c r="D14" s="10"/>
      <c r="E14" s="13"/>
      <c r="F14" s="44"/>
      <c r="J14" s="25"/>
      <c r="K14" s="26"/>
      <c r="L14" s="26"/>
      <c r="M14" s="13"/>
      <c r="N14" s="27"/>
    </row>
    <row r="15" spans="2:14" s="1" customFormat="1" ht="33" customHeight="1" x14ac:dyDescent="0.15">
      <c r="B15" s="6"/>
      <c r="C15" s="10"/>
      <c r="D15" s="10"/>
      <c r="E15" s="13"/>
      <c r="F15" s="43"/>
      <c r="J15" s="25"/>
      <c r="K15" s="26"/>
      <c r="L15" s="26"/>
      <c r="M15" s="13"/>
      <c r="N15" s="27"/>
    </row>
    <row r="16" spans="2:14" s="1" customFormat="1" ht="33" customHeight="1" x14ac:dyDescent="0.15">
      <c r="B16" s="6"/>
      <c r="C16" s="10"/>
      <c r="D16" s="10"/>
      <c r="E16" s="13"/>
      <c r="F16" s="11"/>
      <c r="J16" s="25"/>
      <c r="K16" s="26"/>
      <c r="L16" s="26"/>
      <c r="M16" s="13"/>
      <c r="N16" s="27"/>
    </row>
    <row r="17" spans="2:14" s="1" customFormat="1" ht="33" customHeight="1" x14ac:dyDescent="0.15">
      <c r="B17" s="6"/>
      <c r="C17" s="10"/>
      <c r="D17" s="10"/>
      <c r="E17" s="13"/>
      <c r="F17" s="11"/>
      <c r="J17" s="25"/>
      <c r="K17" s="26"/>
      <c r="L17" s="26"/>
      <c r="M17" s="13"/>
      <c r="N17" s="27"/>
    </row>
    <row r="18" spans="2:14" s="1" customFormat="1" ht="33" customHeight="1" x14ac:dyDescent="0.15">
      <c r="B18" s="6"/>
      <c r="C18" s="10"/>
      <c r="D18" s="10"/>
      <c r="E18" s="13"/>
      <c r="F18" s="11"/>
      <c r="J18" s="25"/>
      <c r="K18" s="26"/>
      <c r="L18" s="26"/>
      <c r="M18" s="13"/>
      <c r="N18" s="27"/>
    </row>
    <row r="19" spans="2:14" s="1" customFormat="1" ht="33" customHeight="1" x14ac:dyDescent="0.15">
      <c r="B19" s="6"/>
      <c r="C19" s="10"/>
      <c r="D19" s="10"/>
      <c r="E19" s="13"/>
      <c r="F19" s="11"/>
      <c r="J19" s="25"/>
      <c r="K19" s="26"/>
      <c r="L19" s="26"/>
      <c r="M19" s="13"/>
      <c r="N19" s="27"/>
    </row>
    <row r="20" spans="2:14" s="1" customFormat="1" ht="33" customHeight="1" x14ac:dyDescent="0.15">
      <c r="B20" s="5" t="s">
        <v>43</v>
      </c>
      <c r="C20" s="10">
        <f>SUM(C10:C19)</f>
        <v>0</v>
      </c>
      <c r="D20" s="10">
        <f>SUM(D10:D19)</f>
        <v>0</v>
      </c>
      <c r="E20" s="10">
        <f>MIN(ROUNDDOWN(D20*C6,-3),E6)</f>
        <v>0</v>
      </c>
      <c r="F20" s="12"/>
      <c r="J20" s="5" t="s">
        <v>43</v>
      </c>
      <c r="K20" s="21">
        <v>1300000</v>
      </c>
      <c r="L20" s="21">
        <v>1300000</v>
      </c>
      <c r="M20" s="21">
        <v>1220000</v>
      </c>
      <c r="N20" s="12"/>
    </row>
    <row r="21" spans="2:14" ht="24" customHeight="1" x14ac:dyDescent="0.15">
      <c r="B21" s="20" t="s">
        <v>42</v>
      </c>
      <c r="J21" s="20" t="s">
        <v>42</v>
      </c>
    </row>
    <row r="22" spans="2:14" ht="24" customHeight="1" x14ac:dyDescent="0.15">
      <c r="B22" s="20"/>
      <c r="J22" s="20"/>
    </row>
    <row r="23" spans="2:14" ht="24" customHeight="1" x14ac:dyDescent="0.15">
      <c r="B23" s="4" t="s">
        <v>6</v>
      </c>
      <c r="C23" s="4"/>
      <c r="D23" s="4"/>
      <c r="E23" s="4"/>
      <c r="F23" s="9" t="s">
        <v>39</v>
      </c>
      <c r="J23" s="4" t="s">
        <v>6</v>
      </c>
      <c r="K23" s="4"/>
      <c r="L23" s="4"/>
      <c r="M23" s="4"/>
      <c r="N23" s="9" t="s">
        <v>39</v>
      </c>
    </row>
    <row r="24" spans="2:14" ht="37.5" customHeight="1" x14ac:dyDescent="0.15">
      <c r="B24" s="5" t="s">
        <v>45</v>
      </c>
      <c r="C24" s="14" t="s">
        <v>3</v>
      </c>
      <c r="D24" s="48" t="s">
        <v>46</v>
      </c>
      <c r="E24" s="48"/>
      <c r="F24" s="48"/>
      <c r="J24" s="5" t="s">
        <v>45</v>
      </c>
      <c r="K24" s="14" t="s">
        <v>3</v>
      </c>
      <c r="L24" s="48" t="s">
        <v>46</v>
      </c>
      <c r="M24" s="48"/>
      <c r="N24" s="48"/>
    </row>
    <row r="25" spans="2:14" ht="33" customHeight="1" x14ac:dyDescent="0.15">
      <c r="B25" s="6" t="s">
        <v>0</v>
      </c>
      <c r="C25" s="10">
        <f>E20</f>
        <v>0</v>
      </c>
      <c r="D25" s="46" t="s">
        <v>44</v>
      </c>
      <c r="E25" s="46"/>
      <c r="F25" s="46"/>
      <c r="J25" s="6" t="s">
        <v>0</v>
      </c>
      <c r="K25" s="21">
        <v>1220000</v>
      </c>
      <c r="L25" s="46" t="s">
        <v>44</v>
      </c>
      <c r="M25" s="46"/>
      <c r="N25" s="46"/>
    </row>
    <row r="26" spans="2:14" ht="33" customHeight="1" x14ac:dyDescent="0.15">
      <c r="B26" s="6" t="s">
        <v>1</v>
      </c>
      <c r="C26" s="7">
        <f>C29-C25</f>
        <v>0</v>
      </c>
      <c r="D26" s="49"/>
      <c r="E26" s="49"/>
      <c r="F26" s="49"/>
      <c r="J26" s="6" t="s">
        <v>1</v>
      </c>
      <c r="K26" s="28">
        <v>80000</v>
      </c>
      <c r="L26" s="56"/>
      <c r="M26" s="56"/>
      <c r="N26" s="56"/>
    </row>
    <row r="27" spans="2:14" ht="33" customHeight="1" x14ac:dyDescent="0.15">
      <c r="B27" s="6"/>
      <c r="C27" s="7"/>
      <c r="D27" s="46"/>
      <c r="E27" s="46"/>
      <c r="F27" s="46"/>
      <c r="J27" s="6"/>
      <c r="K27" s="7"/>
      <c r="L27" s="46"/>
      <c r="M27" s="46"/>
      <c r="N27" s="46"/>
    </row>
    <row r="28" spans="2:14" ht="33" customHeight="1" x14ac:dyDescent="0.15">
      <c r="B28" s="6"/>
      <c r="C28" s="7"/>
      <c r="D28" s="49"/>
      <c r="E28" s="49"/>
      <c r="F28" s="49"/>
      <c r="J28" s="6"/>
      <c r="K28" s="7"/>
      <c r="L28" s="49"/>
      <c r="M28" s="49"/>
      <c r="N28" s="49"/>
    </row>
    <row r="29" spans="2:14" ht="33" customHeight="1" x14ac:dyDescent="0.15">
      <c r="B29" s="5" t="s">
        <v>43</v>
      </c>
      <c r="C29" s="7">
        <f>C20</f>
        <v>0</v>
      </c>
      <c r="D29" s="46"/>
      <c r="E29" s="46"/>
      <c r="F29" s="46"/>
      <c r="J29" s="5" t="s">
        <v>43</v>
      </c>
      <c r="K29" s="24">
        <v>1300000</v>
      </c>
      <c r="L29" s="46"/>
      <c r="M29" s="46"/>
      <c r="N29" s="46"/>
    </row>
  </sheetData>
  <mergeCells count="16">
    <mergeCell ref="L27:N27"/>
    <mergeCell ref="L28:N28"/>
    <mergeCell ref="L29:N29"/>
    <mergeCell ref="J2:N2"/>
    <mergeCell ref="K5:N5"/>
    <mergeCell ref="L24:N24"/>
    <mergeCell ref="L25:N25"/>
    <mergeCell ref="L26:N26"/>
    <mergeCell ref="D29:F29"/>
    <mergeCell ref="B2:F2"/>
    <mergeCell ref="D24:F24"/>
    <mergeCell ref="D25:F25"/>
    <mergeCell ref="D26:F26"/>
    <mergeCell ref="D27:F27"/>
    <mergeCell ref="D28:F28"/>
    <mergeCell ref="C5:F5"/>
  </mergeCells>
  <phoneticPr fontId="2"/>
  <conditionalFormatting sqref="C6">
    <cfRule type="cellIs" dxfId="1" priority="2" stopIfTrue="1" operator="equal">
      <formula>1</formula>
    </cfRule>
  </conditionalFormatting>
  <conditionalFormatting sqref="K6">
    <cfRule type="cellIs" dxfId="0" priority="1" stopIfTrue="1" operator="equal">
      <formula>1</formula>
    </cfRule>
  </conditionalFormatting>
  <pageMargins left="0.78740157480314965" right="0.78740157480314965" top="0.78740157480314965" bottom="0.78740157480314965" header="0.51181102362204722" footer="0.51181102362204722"/>
  <pageSetup paperSize="9" scale="7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事業区分・補助率・上限額データ!$E$6:$E$25</xm:f>
          </x14:formula1>
          <xm:sqref>C5:F5</xm:sqref>
        </x14:dataValidation>
        <x14:dataValidation type="list" allowBlank="1" showInputMessage="1" showErrorMessage="1" xr:uid="{80B66345-69A0-4867-BD83-F6CDF6EA1408}">
          <x14:formula1>
            <xm:f>事業区分・補助率・上限額データ!$B$28:$B$51</xm:f>
          </x14:formula1>
          <xm:sqref>B10:B19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5:G64"/>
  <sheetViews>
    <sheetView zoomScaleNormal="100" workbookViewId="0">
      <selection activeCell="E33" sqref="E33"/>
    </sheetView>
  </sheetViews>
  <sheetFormatPr defaultColWidth="2.375" defaultRowHeight="13.5" x14ac:dyDescent="0.15"/>
  <cols>
    <col min="1" max="1" width="2.375" style="31" customWidth="1"/>
    <col min="2" max="2" width="24.25" style="31" bestFit="1" customWidth="1"/>
    <col min="3" max="3" width="30.875" style="31" bestFit="1" customWidth="1"/>
    <col min="4" max="4" width="17.125" style="31" bestFit="1" customWidth="1"/>
    <col min="5" max="5" width="55.875" style="31" customWidth="1"/>
    <col min="6" max="6" width="7.75" style="31" bestFit="1" customWidth="1"/>
    <col min="7" max="7" width="12.5" style="31" bestFit="1" customWidth="1"/>
    <col min="8" max="16384" width="2.375" style="31"/>
  </cols>
  <sheetData>
    <row r="5" spans="2:7" x14ac:dyDescent="0.15">
      <c r="B5" s="29" t="s">
        <v>7</v>
      </c>
      <c r="C5" s="30" t="s">
        <v>8</v>
      </c>
      <c r="D5" s="30" t="s">
        <v>29</v>
      </c>
      <c r="E5" s="30" t="s">
        <v>31</v>
      </c>
      <c r="F5" s="29" t="s">
        <v>4</v>
      </c>
      <c r="G5" s="29" t="s">
        <v>21</v>
      </c>
    </row>
    <row r="6" spans="2:7" x14ac:dyDescent="0.15">
      <c r="B6" s="32" t="s">
        <v>9</v>
      </c>
      <c r="C6" s="33"/>
      <c r="D6" s="32" t="s">
        <v>22</v>
      </c>
      <c r="E6" s="32" t="str">
        <f>IF(D6="",B6&amp;" "&amp;C6,B6&amp;" "&amp;C6&amp;"（"&amp;D6&amp;"）")</f>
        <v>1.開発の芽育成支援事業 （初年度）</v>
      </c>
      <c r="F6" s="34">
        <v>1</v>
      </c>
      <c r="G6" s="35">
        <v>800000</v>
      </c>
    </row>
    <row r="7" spans="2:7" x14ac:dyDescent="0.15">
      <c r="B7" s="32" t="s">
        <v>9</v>
      </c>
      <c r="C7" s="33"/>
      <c r="D7" s="32" t="s">
        <v>23</v>
      </c>
      <c r="E7" s="32" t="str">
        <f t="shared" ref="E7:E25" si="0">IF(D7="",B7&amp;" "&amp;C7,B7&amp;" "&amp;C7&amp;"（"&amp;D7&amp;"）")</f>
        <v>1.開発の芽育成支援事業 （初年度・室工大加算）</v>
      </c>
      <c r="F7" s="34">
        <v>1</v>
      </c>
      <c r="G7" s="35">
        <v>1220000</v>
      </c>
    </row>
    <row r="8" spans="2:7" x14ac:dyDescent="0.15">
      <c r="B8" s="32" t="s">
        <v>9</v>
      </c>
      <c r="C8" s="33"/>
      <c r="D8" s="32" t="s">
        <v>24</v>
      </c>
      <c r="E8" s="32" t="str">
        <f t="shared" si="0"/>
        <v>1.開発の芽育成支援事業 （2年目）</v>
      </c>
      <c r="F8" s="36">
        <v>0.75</v>
      </c>
      <c r="G8" s="35">
        <v>600000</v>
      </c>
    </row>
    <row r="9" spans="2:7" x14ac:dyDescent="0.15">
      <c r="B9" s="32" t="s">
        <v>9</v>
      </c>
      <c r="C9" s="33"/>
      <c r="D9" s="32" t="s">
        <v>25</v>
      </c>
      <c r="E9" s="32" t="str">
        <f t="shared" si="0"/>
        <v>1.開発の芽育成支援事業 （2年目・室工大加算）</v>
      </c>
      <c r="F9" s="36">
        <v>0.75</v>
      </c>
      <c r="G9" s="35">
        <v>1020000</v>
      </c>
    </row>
    <row r="10" spans="2:7" x14ac:dyDescent="0.15">
      <c r="B10" s="32" t="s">
        <v>10</v>
      </c>
      <c r="C10" s="33"/>
      <c r="D10" s="32"/>
      <c r="E10" s="32" t="str">
        <f t="shared" si="0"/>
        <v xml:space="preserve">2.製品・技術事業化支援事業 </v>
      </c>
      <c r="F10" s="36">
        <v>0.66666666666666663</v>
      </c>
      <c r="G10" s="35">
        <v>2000000</v>
      </c>
    </row>
    <row r="11" spans="2:7" x14ac:dyDescent="0.15">
      <c r="B11" s="32" t="s">
        <v>10</v>
      </c>
      <c r="C11" s="33"/>
      <c r="D11" s="32" t="s">
        <v>26</v>
      </c>
      <c r="E11" s="32" t="str">
        <f t="shared" si="0"/>
        <v>2.製品・技術事業化支援事業 （室工大加算）</v>
      </c>
      <c r="F11" s="36">
        <v>0.66666666666666663</v>
      </c>
      <c r="G11" s="35">
        <v>2420000</v>
      </c>
    </row>
    <row r="12" spans="2:7" x14ac:dyDescent="0.15">
      <c r="B12" s="32" t="s">
        <v>11</v>
      </c>
      <c r="C12" s="33"/>
      <c r="D12" s="32"/>
      <c r="E12" s="32" t="str">
        <f t="shared" si="0"/>
        <v xml:space="preserve">3.食品開発支援事業 </v>
      </c>
      <c r="F12" s="36">
        <v>0.75</v>
      </c>
      <c r="G12" s="35">
        <v>300000</v>
      </c>
    </row>
    <row r="13" spans="2:7" ht="25.5" x14ac:dyDescent="0.15">
      <c r="B13" s="37" t="s">
        <v>12</v>
      </c>
      <c r="C13" s="32" t="s">
        <v>13</v>
      </c>
      <c r="D13" s="32"/>
      <c r="E13" s="32" t="str">
        <f t="shared" si="0"/>
        <v>4.市場開拓支援事業 ⑴ マーケティング調査、デザイン開発</v>
      </c>
      <c r="F13" s="36">
        <v>0.75</v>
      </c>
      <c r="G13" s="35">
        <v>500000</v>
      </c>
    </row>
    <row r="14" spans="2:7" x14ac:dyDescent="0.15">
      <c r="B14" s="37" t="s">
        <v>12</v>
      </c>
      <c r="C14" s="32" t="s">
        <v>14</v>
      </c>
      <c r="D14" s="32"/>
      <c r="E14" s="32" t="str">
        <f t="shared" si="0"/>
        <v>4.市場開拓支援事業 ⑵ 展示会出展、商談会派遣</v>
      </c>
      <c r="F14" s="36">
        <v>0.66666666666666663</v>
      </c>
      <c r="G14" s="35">
        <v>500000</v>
      </c>
    </row>
    <row r="15" spans="2:7" x14ac:dyDescent="0.15">
      <c r="B15" s="37" t="s">
        <v>12</v>
      </c>
      <c r="C15" s="32" t="s">
        <v>14</v>
      </c>
      <c r="D15" s="32" t="s">
        <v>27</v>
      </c>
      <c r="E15" s="32" t="str">
        <f t="shared" si="0"/>
        <v>4.市場開拓支援事業 ⑵ 展示会出展、商談会派遣（海外）</v>
      </c>
      <c r="F15" s="36">
        <v>0.66666666666666663</v>
      </c>
      <c r="G15" s="35">
        <v>700000</v>
      </c>
    </row>
    <row r="16" spans="2:7" x14ac:dyDescent="0.15">
      <c r="B16" s="37" t="s">
        <v>12</v>
      </c>
      <c r="C16" s="32" t="s">
        <v>15</v>
      </c>
      <c r="D16" s="32"/>
      <c r="E16" s="32" t="str">
        <f t="shared" si="0"/>
        <v>4.市場開拓支援事業 ⑶ ホームページ・パンフレット制作</v>
      </c>
      <c r="F16" s="36">
        <v>0.66666666666666663</v>
      </c>
      <c r="G16" s="35">
        <v>100000</v>
      </c>
    </row>
    <row r="17" spans="2:7" ht="25.5" x14ac:dyDescent="0.15">
      <c r="B17" s="37" t="s">
        <v>12</v>
      </c>
      <c r="C17" s="32" t="s">
        <v>15</v>
      </c>
      <c r="D17" s="32" t="s">
        <v>28</v>
      </c>
      <c r="E17" s="32" t="str">
        <f t="shared" si="0"/>
        <v>4.市場開拓支援事業 ⑶ ホームページ・パンフレット制作（外国語あり）</v>
      </c>
      <c r="F17" s="36">
        <v>0.66666666666666663</v>
      </c>
      <c r="G17" s="35">
        <v>200000</v>
      </c>
    </row>
    <row r="18" spans="2:7" x14ac:dyDescent="0.15">
      <c r="B18" s="37" t="s">
        <v>75</v>
      </c>
      <c r="C18" s="38" t="s">
        <v>72</v>
      </c>
      <c r="D18" s="32"/>
      <c r="E18" s="32" t="str">
        <f t="shared" si="0"/>
        <v>5.デジタル化促進支援事業 ⑴ デジタル化診断</v>
      </c>
      <c r="F18" s="36">
        <v>0.75</v>
      </c>
      <c r="G18" s="35">
        <v>300000</v>
      </c>
    </row>
    <row r="19" spans="2:7" x14ac:dyDescent="0.15">
      <c r="B19" s="37" t="s">
        <v>75</v>
      </c>
      <c r="C19" s="38" t="s">
        <v>73</v>
      </c>
      <c r="D19" s="32"/>
      <c r="E19" s="32" t="str">
        <f t="shared" si="0"/>
        <v>5.デジタル化促進支援事業 ⑵ デジタルツール導入</v>
      </c>
      <c r="F19" s="36">
        <v>0.75</v>
      </c>
      <c r="G19" s="35">
        <v>400000</v>
      </c>
    </row>
    <row r="20" spans="2:7" x14ac:dyDescent="0.15">
      <c r="B20" s="37" t="s">
        <v>75</v>
      </c>
      <c r="C20" s="38" t="s">
        <v>74</v>
      </c>
      <c r="D20" s="32"/>
      <c r="E20" s="32" t="str">
        <f t="shared" si="0"/>
        <v>5.デジタル化促進支援事業 ⑶ デジタルツール・システム開発</v>
      </c>
      <c r="F20" s="36">
        <v>0.75</v>
      </c>
      <c r="G20" s="35">
        <v>800000</v>
      </c>
    </row>
    <row r="21" spans="2:7" ht="25.5" x14ac:dyDescent="0.15">
      <c r="B21" s="37" t="s">
        <v>71</v>
      </c>
      <c r="C21" s="38" t="s">
        <v>74</v>
      </c>
      <c r="D21" s="32" t="s">
        <v>26</v>
      </c>
      <c r="E21" s="32" t="str">
        <f t="shared" si="0"/>
        <v>5.デジタル化促進事業 ⑶ デジタルツール・システム開発（室工大加算）</v>
      </c>
      <c r="F21" s="36">
        <v>0.75</v>
      </c>
      <c r="G21" s="35">
        <v>1220000</v>
      </c>
    </row>
    <row r="22" spans="2:7" x14ac:dyDescent="0.15">
      <c r="B22" s="37" t="s">
        <v>16</v>
      </c>
      <c r="C22" s="32" t="s">
        <v>17</v>
      </c>
      <c r="D22" s="32"/>
      <c r="E22" s="32" t="str">
        <f t="shared" si="0"/>
        <v>6.人材育成支援事業 ⑴ 人材教育・研修</v>
      </c>
      <c r="F22" s="36">
        <v>0.66666666666666663</v>
      </c>
      <c r="G22" s="35">
        <v>500000</v>
      </c>
    </row>
    <row r="23" spans="2:7" x14ac:dyDescent="0.15">
      <c r="B23" s="37" t="s">
        <v>16</v>
      </c>
      <c r="C23" s="32" t="s">
        <v>18</v>
      </c>
      <c r="D23" s="32"/>
      <c r="E23" s="32" t="str">
        <f t="shared" si="0"/>
        <v>6.人材育成支援事業 ⑵ 資格取得</v>
      </c>
      <c r="F23" s="36">
        <v>0.75</v>
      </c>
      <c r="G23" s="35">
        <v>100000</v>
      </c>
    </row>
    <row r="24" spans="2:7" x14ac:dyDescent="0.15">
      <c r="B24" s="37" t="s">
        <v>16</v>
      </c>
      <c r="C24" s="32" t="s">
        <v>19</v>
      </c>
      <c r="D24" s="32"/>
      <c r="E24" s="32" t="str">
        <f t="shared" si="0"/>
        <v>6.人材育成支援事業 ⑶ 標準化支援</v>
      </c>
      <c r="F24" s="36">
        <v>0.75</v>
      </c>
      <c r="G24" s="35">
        <v>200000</v>
      </c>
    </row>
    <row r="25" spans="2:7" x14ac:dyDescent="0.15">
      <c r="B25" s="32" t="s">
        <v>20</v>
      </c>
      <c r="C25" s="33"/>
      <c r="D25" s="32" t="s">
        <v>30</v>
      </c>
      <c r="E25" s="32" t="str">
        <f t="shared" si="0"/>
        <v>7.創業支援事業 （月額上限5万）</v>
      </c>
      <c r="F25" s="36">
        <v>0.66666666666666663</v>
      </c>
      <c r="G25" s="35">
        <v>600000</v>
      </c>
    </row>
    <row r="27" spans="2:7" x14ac:dyDescent="0.15">
      <c r="B27" s="37" t="s">
        <v>52</v>
      </c>
    </row>
    <row r="28" spans="2:7" x14ac:dyDescent="0.15">
      <c r="B28" s="39" t="s">
        <v>53</v>
      </c>
    </row>
    <row r="29" spans="2:7" x14ac:dyDescent="0.15">
      <c r="B29" s="39" t="s">
        <v>54</v>
      </c>
    </row>
    <row r="30" spans="2:7" x14ac:dyDescent="0.15">
      <c r="B30" s="39" t="s">
        <v>49</v>
      </c>
    </row>
    <row r="31" spans="2:7" x14ac:dyDescent="0.15">
      <c r="B31" s="39" t="s">
        <v>55</v>
      </c>
    </row>
    <row r="32" spans="2:7" x14ac:dyDescent="0.15">
      <c r="B32" s="39" t="s">
        <v>51</v>
      </c>
    </row>
    <row r="33" spans="2:2" x14ac:dyDescent="0.15">
      <c r="B33" s="39" t="s">
        <v>56</v>
      </c>
    </row>
    <row r="34" spans="2:2" x14ac:dyDescent="0.15">
      <c r="B34" s="39" t="s">
        <v>57</v>
      </c>
    </row>
    <row r="35" spans="2:2" x14ac:dyDescent="0.15">
      <c r="B35" s="39" t="s">
        <v>58</v>
      </c>
    </row>
    <row r="36" spans="2:2" x14ac:dyDescent="0.15">
      <c r="B36" s="39" t="s">
        <v>59</v>
      </c>
    </row>
    <row r="37" spans="2:2" x14ac:dyDescent="0.15">
      <c r="B37" s="39" t="s">
        <v>60</v>
      </c>
    </row>
    <row r="38" spans="2:2" x14ac:dyDescent="0.15">
      <c r="B38" s="39" t="s">
        <v>61</v>
      </c>
    </row>
    <row r="39" spans="2:2" x14ac:dyDescent="0.15">
      <c r="B39" s="39" t="s">
        <v>62</v>
      </c>
    </row>
    <row r="40" spans="2:2" x14ac:dyDescent="0.15">
      <c r="B40" s="39" t="s">
        <v>63</v>
      </c>
    </row>
    <row r="41" spans="2:2" x14ac:dyDescent="0.15">
      <c r="B41" s="39" t="s">
        <v>64</v>
      </c>
    </row>
    <row r="42" spans="2:2" x14ac:dyDescent="0.15">
      <c r="B42" s="39" t="s">
        <v>65</v>
      </c>
    </row>
    <row r="43" spans="2:2" x14ac:dyDescent="0.15">
      <c r="B43" s="39" t="s">
        <v>66</v>
      </c>
    </row>
    <row r="44" spans="2:2" x14ac:dyDescent="0.15">
      <c r="B44" s="39" t="s">
        <v>67</v>
      </c>
    </row>
    <row r="45" spans="2:2" x14ac:dyDescent="0.15">
      <c r="B45" s="39" t="s">
        <v>68</v>
      </c>
    </row>
    <row r="46" spans="2:2" x14ac:dyDescent="0.15">
      <c r="B46" s="39" t="s">
        <v>69</v>
      </c>
    </row>
    <row r="47" spans="2:2" x14ac:dyDescent="0.15">
      <c r="B47" s="39" t="s">
        <v>70</v>
      </c>
    </row>
    <row r="48" spans="2:2" x14ac:dyDescent="0.15">
      <c r="B48" s="39" t="s">
        <v>50</v>
      </c>
    </row>
    <row r="49" spans="2:2" x14ac:dyDescent="0.15">
      <c r="B49" s="45" t="s">
        <v>77</v>
      </c>
    </row>
    <row r="50" spans="2:2" x14ac:dyDescent="0.15">
      <c r="B50" s="39" t="s">
        <v>78</v>
      </c>
    </row>
    <row r="51" spans="2:2" x14ac:dyDescent="0.15">
      <c r="B51" s="39" t="s">
        <v>79</v>
      </c>
    </row>
    <row r="52" spans="2:2" x14ac:dyDescent="0.15">
      <c r="B52" s="40"/>
    </row>
    <row r="53" spans="2:2" x14ac:dyDescent="0.15">
      <c r="B53" s="40"/>
    </row>
    <row r="54" spans="2:2" x14ac:dyDescent="0.15">
      <c r="B54" s="40"/>
    </row>
    <row r="55" spans="2:2" x14ac:dyDescent="0.15">
      <c r="B55" s="40"/>
    </row>
    <row r="56" spans="2:2" x14ac:dyDescent="0.15">
      <c r="B56" s="40"/>
    </row>
    <row r="57" spans="2:2" x14ac:dyDescent="0.15">
      <c r="B57" s="40"/>
    </row>
    <row r="58" spans="2:2" x14ac:dyDescent="0.15">
      <c r="B58" s="40"/>
    </row>
    <row r="59" spans="2:2" x14ac:dyDescent="0.15">
      <c r="B59" s="40"/>
    </row>
    <row r="60" spans="2:2" x14ac:dyDescent="0.15">
      <c r="B60" s="40"/>
    </row>
    <row r="61" spans="2:2" x14ac:dyDescent="0.15">
      <c r="B61" s="40"/>
    </row>
    <row r="62" spans="2:2" x14ac:dyDescent="0.15">
      <c r="B62" s="40"/>
    </row>
    <row r="63" spans="2:2" x14ac:dyDescent="0.15">
      <c r="B63" s="40"/>
    </row>
    <row r="64" spans="2:2" x14ac:dyDescent="0.15">
      <c r="B64"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予算書</vt:lpstr>
      <vt:lpstr>事業区分・補助率・上限額データ</vt:lpstr>
      <vt:lpstr>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murotech</dc:creator>
  <cp:lastModifiedBy>MAC67</cp:lastModifiedBy>
  <cp:lastPrinted>2020-03-25T09:21:48Z</cp:lastPrinted>
  <dcterms:created xsi:type="dcterms:W3CDTF">1997-01-08T22:48:59Z</dcterms:created>
  <dcterms:modified xsi:type="dcterms:W3CDTF">2023-06-15T08:34:49Z</dcterms:modified>
</cp:coreProperties>
</file>